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652269F5-064E-4248-BF8A-335AE698878E}" xr6:coauthVersionLast="47" xr6:coauthVersionMax="47" xr10:uidLastSave="{00000000-0000-0000-0000-000000000000}"/>
  <bookViews>
    <workbookView xWindow="-110" yWindow="-110" windowWidth="22780" windowHeight="14660" tabRatio="720" xr2:uid="{00000000-000D-0000-FFFF-FFFF00000000}"/>
  </bookViews>
  <sheets>
    <sheet name="別表１－１（記載例）" sheetId="93" r:id="rId1"/>
    <sheet name="別表１－１（前年度） " sheetId="115" r:id="rId2"/>
    <sheet name="別表１－２（当年度）" sheetId="116" r:id="rId3"/>
    <sheet name="（参考）職種別人員配置基準" sheetId="114" r:id="rId4"/>
  </sheets>
  <definedNames>
    <definedName name="_xlnm.Print_Area" localSheetId="3">'（参考）職種別人員配置基準'!$A$1:$Q$57</definedName>
    <definedName name="_xlnm.Print_Area" localSheetId="0">'別表１－１（記載例）'!$A$1:$S$72</definedName>
    <definedName name="_xlnm.Print_Area" localSheetId="1">'別表１－１（前年度） '!$A$1:$S$67</definedName>
    <definedName name="_xlnm.Print_Area" localSheetId="2">'別表１－２（当年度）'!$A$1:$S$67</definedName>
    <definedName name="_xlnm.Print_Titles" localSheetId="0">'別表１－１（記載例）'!$31:$31</definedName>
    <definedName name="_xlnm.Print_Titles" localSheetId="1">'別表１－１（前年度） '!$30:$30</definedName>
    <definedName name="_xlnm.Print_Titles" localSheetId="2">'別表１－２（当年度）'!$30:$30</definedName>
    <definedName name="身体計測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16" l="1"/>
  <c r="K65" i="116" s="1"/>
  <c r="M26" i="116"/>
  <c r="M65" i="116" s="1"/>
  <c r="I26" i="116"/>
  <c r="R65" i="116" s="1"/>
  <c r="E26" i="116"/>
  <c r="Q26" i="115"/>
  <c r="Q65" i="115" s="1"/>
  <c r="M26" i="115"/>
  <c r="M65" i="115" s="1"/>
  <c r="I26" i="115"/>
  <c r="E26" i="115"/>
  <c r="R65" i="115" s="1"/>
  <c r="J67" i="93"/>
  <c r="J68" i="93" s="1"/>
  <c r="J69" i="93" s="1"/>
  <c r="K67" i="93"/>
  <c r="L67" i="93"/>
  <c r="M67" i="93"/>
  <c r="N67" i="93"/>
  <c r="O67" i="93"/>
  <c r="P67" i="93"/>
  <c r="Q67" i="93"/>
  <c r="R67" i="93"/>
  <c r="S67" i="93"/>
  <c r="L63" i="93"/>
  <c r="J63" i="93"/>
  <c r="K63" i="93"/>
  <c r="M63" i="93"/>
  <c r="N63" i="93"/>
  <c r="O63" i="93"/>
  <c r="P63" i="93"/>
  <c r="Q63" i="93"/>
  <c r="R63" i="93"/>
  <c r="S63" i="93"/>
  <c r="I67" i="93"/>
  <c r="I63" i="93"/>
  <c r="I64" i="93" s="1"/>
  <c r="I65" i="93" s="1"/>
  <c r="H67" i="93"/>
  <c r="H63" i="93"/>
  <c r="O5" i="115"/>
  <c r="O6" i="115"/>
  <c r="O6" i="93"/>
  <c r="O7" i="93"/>
  <c r="O5" i="116"/>
  <c r="O6" i="116"/>
  <c r="N7" i="116"/>
  <c r="M7" i="116"/>
  <c r="L7" i="116"/>
  <c r="K7" i="116"/>
  <c r="J7" i="116"/>
  <c r="I7" i="116"/>
  <c r="H7" i="116"/>
  <c r="G7" i="116"/>
  <c r="F7" i="116"/>
  <c r="E7" i="116"/>
  <c r="D7" i="116"/>
  <c r="C7" i="116"/>
  <c r="N7" i="115"/>
  <c r="M7" i="115"/>
  <c r="L7" i="115"/>
  <c r="K7" i="115"/>
  <c r="J7" i="115"/>
  <c r="I7" i="115"/>
  <c r="H7" i="115"/>
  <c r="G7" i="115"/>
  <c r="F7" i="115"/>
  <c r="E7" i="115"/>
  <c r="D7" i="115"/>
  <c r="C7" i="115"/>
  <c r="I70" i="93"/>
  <c r="E8" i="93"/>
  <c r="F8" i="93"/>
  <c r="G8" i="93"/>
  <c r="H8" i="93"/>
  <c r="I8" i="93"/>
  <c r="J8" i="93"/>
  <c r="K8" i="93"/>
  <c r="L8" i="93"/>
  <c r="M8" i="93"/>
  <c r="N8" i="93"/>
  <c r="D8" i="93"/>
  <c r="C8" i="93"/>
  <c r="H70" i="93"/>
  <c r="S70" i="93"/>
  <c r="S64" i="93" s="1"/>
  <c r="S65" i="93" s="1"/>
  <c r="R70" i="93"/>
  <c r="Q70" i="93"/>
  <c r="P70" i="93"/>
  <c r="O70" i="93"/>
  <c r="O68" i="93" s="1"/>
  <c r="O69" i="93" s="1"/>
  <c r="N70" i="93"/>
  <c r="M70" i="93"/>
  <c r="L70" i="93"/>
  <c r="K70" i="93"/>
  <c r="J70" i="93"/>
  <c r="P65" i="116"/>
  <c r="P63" i="116" s="1"/>
  <c r="P64" i="116" s="1"/>
  <c r="N65" i="116"/>
  <c r="N59" i="116" s="1"/>
  <c r="N60" i="116" s="1"/>
  <c r="I65" i="115"/>
  <c r="I59" i="115" s="1"/>
  <c r="I60" i="115" s="1"/>
  <c r="N65" i="115"/>
  <c r="N63" i="115" s="1"/>
  <c r="N64" i="115" s="1"/>
  <c r="P65" i="115"/>
  <c r="P59" i="115" s="1"/>
  <c r="P60" i="115" s="1"/>
  <c r="H65" i="115"/>
  <c r="H63" i="115" s="1"/>
  <c r="H64" i="115" s="1"/>
  <c r="R63" i="115"/>
  <c r="R64" i="115" s="1"/>
  <c r="R68" i="93"/>
  <c r="R69" i="93" s="1"/>
  <c r="L64" i="93"/>
  <c r="L65" i="93" s="1"/>
  <c r="R59" i="115" l="1"/>
  <c r="R60" i="115" s="1"/>
  <c r="J64" i="93"/>
  <c r="J65" i="93" s="1"/>
  <c r="K64" i="93"/>
  <c r="K65" i="93" s="1"/>
  <c r="H64" i="93"/>
  <c r="H65" i="93" s="1"/>
  <c r="J65" i="116"/>
  <c r="J59" i="116" s="1"/>
  <c r="J60" i="116" s="1"/>
  <c r="I68" i="93"/>
  <c r="I69" i="93" s="1"/>
  <c r="S65" i="116"/>
  <c r="S59" i="116" s="1"/>
  <c r="S60" i="116" s="1"/>
  <c r="O7" i="115"/>
  <c r="D12" i="115" s="1"/>
  <c r="K11" i="115" s="1"/>
  <c r="N11" i="115" s="1"/>
  <c r="D15" i="115" s="1"/>
  <c r="J14" i="115" s="1"/>
  <c r="M14" i="115" s="1"/>
  <c r="E17" i="115" s="1"/>
  <c r="E19" i="115" s="1"/>
  <c r="Q68" i="93"/>
  <c r="Q69" i="93" s="1"/>
  <c r="M64" i="93"/>
  <c r="M65" i="93" s="1"/>
  <c r="O8" i="93"/>
  <c r="D13" i="93" s="1"/>
  <c r="K12" i="93" s="1"/>
  <c r="N12" i="93" s="1"/>
  <c r="Q6" i="93" s="1"/>
  <c r="Q8" i="93" s="1"/>
  <c r="D16" i="93" s="1"/>
  <c r="J15" i="93" s="1"/>
  <c r="M15" i="93" s="1"/>
  <c r="E18" i="93" s="1"/>
  <c r="E20" i="93" s="1"/>
  <c r="R64" i="93"/>
  <c r="R65" i="93" s="1"/>
  <c r="N68" i="93"/>
  <c r="N69" i="93" s="1"/>
  <c r="Q64" i="93"/>
  <c r="Q65" i="93" s="1"/>
  <c r="M68" i="93"/>
  <c r="M69" i="93" s="1"/>
  <c r="S68" i="93"/>
  <c r="S69" i="93" s="1"/>
  <c r="N63" i="116"/>
  <c r="N64" i="116" s="1"/>
  <c r="O64" i="93"/>
  <c r="O65" i="93" s="1"/>
  <c r="O7" i="116"/>
  <c r="D12" i="116" s="1"/>
  <c r="K11" i="116" s="1"/>
  <c r="N11" i="116" s="1"/>
  <c r="R59" i="116"/>
  <c r="R60" i="116" s="1"/>
  <c r="R63" i="116"/>
  <c r="R64" i="116" s="1"/>
  <c r="K68" i="93"/>
  <c r="K69" i="93" s="1"/>
  <c r="P68" i="93"/>
  <c r="P69" i="93" s="1"/>
  <c r="H68" i="93"/>
  <c r="H69" i="93" s="1"/>
  <c r="N64" i="93"/>
  <c r="N65" i="93" s="1"/>
  <c r="P64" i="93"/>
  <c r="P65" i="93" s="1"/>
  <c r="L68" i="93"/>
  <c r="L69" i="93" s="1"/>
  <c r="M59" i="115"/>
  <c r="M60" i="115" s="1"/>
  <c r="M63" i="115"/>
  <c r="M64" i="115" s="1"/>
  <c r="M63" i="116"/>
  <c r="M64" i="116" s="1"/>
  <c r="M59" i="116"/>
  <c r="M60" i="116" s="1"/>
  <c r="Q59" i="115"/>
  <c r="Q60" i="115" s="1"/>
  <c r="Q63" i="115"/>
  <c r="Q64" i="115" s="1"/>
  <c r="K63" i="116"/>
  <c r="K64" i="116" s="1"/>
  <c r="K59" i="116"/>
  <c r="K60" i="116" s="1"/>
  <c r="H59" i="115"/>
  <c r="H60" i="115" s="1"/>
  <c r="N59" i="115"/>
  <c r="N60" i="115" s="1"/>
  <c r="I63" i="115"/>
  <c r="I64" i="115" s="1"/>
  <c r="O65" i="115"/>
  <c r="K65" i="115"/>
  <c r="L65" i="115"/>
  <c r="I65" i="116"/>
  <c r="O65" i="116"/>
  <c r="J65" i="115"/>
  <c r="Q65" i="116"/>
  <c r="P59" i="116"/>
  <c r="P60" i="116" s="1"/>
  <c r="P63" i="115"/>
  <c r="P64" i="115" s="1"/>
  <c r="S65" i="115"/>
  <c r="L65" i="116"/>
  <c r="H65" i="116"/>
  <c r="J63" i="116" l="1"/>
  <c r="J64" i="116" s="1"/>
  <c r="S63" i="116"/>
  <c r="S64" i="116" s="1"/>
  <c r="Q5" i="115"/>
  <c r="D15" i="116"/>
  <c r="J14" i="116" s="1"/>
  <c r="M14" i="116" s="1"/>
  <c r="E17" i="116" s="1"/>
  <c r="E19" i="116" s="1"/>
  <c r="Q5" i="116"/>
  <c r="S59" i="115"/>
  <c r="S60" i="115" s="1"/>
  <c r="S63" i="115"/>
  <c r="S64" i="115" s="1"/>
  <c r="Q59" i="116"/>
  <c r="Q60" i="116" s="1"/>
  <c r="Q63" i="116"/>
  <c r="Q64" i="116" s="1"/>
  <c r="L59" i="115"/>
  <c r="L60" i="115" s="1"/>
  <c r="L63" i="115"/>
  <c r="L64" i="115" s="1"/>
  <c r="J59" i="115"/>
  <c r="J60" i="115" s="1"/>
  <c r="J63" i="115"/>
  <c r="J64" i="115" s="1"/>
  <c r="K63" i="115"/>
  <c r="K64" i="115" s="1"/>
  <c r="K59" i="115"/>
  <c r="K60" i="115" s="1"/>
  <c r="H63" i="116"/>
  <c r="H64" i="116" s="1"/>
  <c r="H59" i="116"/>
  <c r="H60" i="116" s="1"/>
  <c r="O59" i="116"/>
  <c r="O60" i="116" s="1"/>
  <c r="O63" i="116"/>
  <c r="O64" i="116" s="1"/>
  <c r="O59" i="115"/>
  <c r="O60" i="115" s="1"/>
  <c r="O63" i="115"/>
  <c r="O64" i="115" s="1"/>
  <c r="L59" i="116"/>
  <c r="L60" i="116" s="1"/>
  <c r="L63" i="116"/>
  <c r="L64" i="116" s="1"/>
  <c r="I59" i="116"/>
  <c r="I60" i="116" s="1"/>
  <c r="I63" i="116"/>
  <c r="I64" i="116" s="1"/>
</calcChain>
</file>

<file path=xl/sharedStrings.xml><?xml version="1.0" encoding="utf-8"?>
<sst xmlns="http://schemas.openxmlformats.org/spreadsheetml/2006/main" count="840" uniqueCount="222">
  <si>
    <t>Ａ</t>
    <phoneticPr fontId="2"/>
  </si>
  <si>
    <t>Ｂ</t>
    <phoneticPr fontId="2"/>
  </si>
  <si>
    <t>Ｃ</t>
    <phoneticPr fontId="2"/>
  </si>
  <si>
    <t>※常勤・非常勤、専従・兼務の区別…　Ａ　常勤専従　Ｂ　常勤兼務　Ｃ　非常勤専従　Ｄ　非常勤兼務</t>
    <rPh sb="1" eb="3">
      <t>ジョウキン</t>
    </rPh>
    <rPh sb="4" eb="7">
      <t>ヒジョウキン</t>
    </rPh>
    <rPh sb="8" eb="10">
      <t>センジュウ</t>
    </rPh>
    <rPh sb="11" eb="13">
      <t>ケンム</t>
    </rPh>
    <rPh sb="14" eb="16">
      <t>クベツ</t>
    </rPh>
    <rPh sb="20" eb="22">
      <t>ジョウキン</t>
    </rPh>
    <rPh sb="22" eb="24">
      <t>センジュウ</t>
    </rPh>
    <rPh sb="27" eb="29">
      <t>ジョウキン</t>
    </rPh>
    <rPh sb="29" eb="31">
      <t>ケンム</t>
    </rPh>
    <rPh sb="34" eb="37">
      <t>ヒジョウキン</t>
    </rPh>
    <rPh sb="37" eb="39">
      <t>センジュウ</t>
    </rPh>
    <rPh sb="42" eb="45">
      <t>ヒジョウキン</t>
    </rPh>
    <rPh sb="45" eb="47">
      <t>ケンム</t>
    </rPh>
    <phoneticPr fontId="2"/>
  </si>
  <si>
    <r>
      <t>常勤･兼務　</t>
    </r>
    <r>
      <rPr>
        <sz val="8"/>
        <rFont val="ＭＳ Ｐゴシック"/>
        <family val="3"/>
        <charset val="128"/>
      </rPr>
      <t>※</t>
    </r>
    <rPh sb="0" eb="2">
      <t>ジョウキン</t>
    </rPh>
    <rPh sb="3" eb="5">
      <t>ケンム</t>
    </rPh>
    <phoneticPr fontId="2"/>
  </si>
  <si>
    <t>社会保険加入</t>
    <phoneticPr fontId="2"/>
  </si>
  <si>
    <t>看護</t>
    <rPh sb="0" eb="2">
      <t>カンゴ</t>
    </rPh>
    <phoneticPr fontId="2"/>
  </si>
  <si>
    <t>退職共済加入</t>
    <rPh sb="0" eb="2">
      <t>タイショク</t>
    </rPh>
    <rPh sb="2" eb="4">
      <t>キョウサイ</t>
    </rPh>
    <rPh sb="4" eb="6">
      <t>カニュウ</t>
    </rPh>
    <phoneticPr fontId="2"/>
  </si>
  <si>
    <t>常勤専従の看護職員数（Ａ）</t>
    <rPh sb="2" eb="4">
      <t>センジュウ</t>
    </rPh>
    <phoneticPr fontId="2"/>
  </si>
  <si>
    <t>×</t>
    <phoneticPr fontId="2"/>
  </si>
  <si>
    <t>◎</t>
    <phoneticPr fontId="2"/>
  </si>
  <si>
    <t>◎</t>
    <phoneticPr fontId="2"/>
  </si>
  <si>
    <t>時間</t>
    <phoneticPr fontId="2"/>
  </si>
  <si>
    <t>介護職員１</t>
    <rPh sb="0" eb="2">
      <t>カイゴ</t>
    </rPh>
    <rPh sb="2" eb="4">
      <t>ショクイン</t>
    </rPh>
    <phoneticPr fontId="2"/>
  </si>
  <si>
    <t>介護職員２</t>
    <rPh sb="0" eb="2">
      <t>カイゴ</t>
    </rPh>
    <rPh sb="2" eb="4">
      <t>ショクイン</t>
    </rPh>
    <phoneticPr fontId="2"/>
  </si>
  <si>
    <t>介護職員３</t>
    <rPh sb="0" eb="2">
      <t>カイゴ</t>
    </rPh>
    <rPh sb="2" eb="4">
      <t>ショクイン</t>
    </rPh>
    <phoneticPr fontId="2"/>
  </si>
  <si>
    <t>介護職員１５</t>
    <rPh sb="0" eb="2">
      <t>カイゴ</t>
    </rPh>
    <rPh sb="2" eb="4">
      <t>ショクイン</t>
    </rPh>
    <phoneticPr fontId="2"/>
  </si>
  <si>
    <t>介護職員１６</t>
    <rPh sb="0" eb="2">
      <t>カイゴ</t>
    </rPh>
    <rPh sb="2" eb="4">
      <t>ショクイン</t>
    </rPh>
    <phoneticPr fontId="2"/>
  </si>
  <si>
    <t>看護職員１</t>
    <rPh sb="0" eb="2">
      <t>カンゴ</t>
    </rPh>
    <rPh sb="2" eb="4">
      <t>ショクイン</t>
    </rPh>
    <phoneticPr fontId="2"/>
  </si>
  <si>
    <t>看護職員２</t>
    <rPh sb="0" eb="2">
      <t>カンゴ</t>
    </rPh>
    <rPh sb="2" eb="4">
      <t>ショクイン</t>
    </rPh>
    <phoneticPr fontId="2"/>
  </si>
  <si>
    <t>看護職員３</t>
    <rPh sb="0" eb="2">
      <t>カンゴ</t>
    </rPh>
    <rPh sb="2" eb="4">
      <t>ショクイン</t>
    </rPh>
    <phoneticPr fontId="2"/>
  </si>
  <si>
    <t>P</t>
    <phoneticPr fontId="2"/>
  </si>
  <si>
    <t>N</t>
    <phoneticPr fontId="2"/>
  </si>
  <si>
    <t>SS</t>
    <phoneticPr fontId="2"/>
  </si>
  <si>
    <t>PP</t>
    <phoneticPr fontId="2"/>
  </si>
  <si>
    <t>人</t>
    <phoneticPr fontId="2"/>
  </si>
  <si>
    <t>日</t>
    <phoneticPr fontId="2"/>
  </si>
  <si>
    <t>社会保険加入</t>
    <phoneticPr fontId="2"/>
  </si>
  <si>
    <t>人以上</t>
    <phoneticPr fontId="2"/>
  </si>
  <si>
    <t>計</t>
    <rPh sb="0" eb="1">
      <t>ケイ</t>
    </rPh>
    <phoneticPr fontId="2"/>
  </si>
  <si>
    <t>人</t>
    <phoneticPr fontId="2"/>
  </si>
  <si>
    <t>　(１)前年度の4/1～3/31までの実績がある場合</t>
    <rPh sb="4" eb="7">
      <t>ゼンネンド</t>
    </rPh>
    <rPh sb="19" eb="21">
      <t>ジッセキ</t>
    </rPh>
    <rPh sb="24" eb="26">
      <t>バアイ</t>
    </rPh>
    <phoneticPr fontId="2"/>
  </si>
  <si>
    <t>　(２)前年度の4/1～3/31までの実績がない場合</t>
    <rPh sb="4" eb="7">
      <t>ゼンネンド</t>
    </rPh>
    <rPh sb="19" eb="21">
      <t>ジッセキ</t>
    </rPh>
    <rPh sb="24" eb="26">
      <t>バアイ</t>
    </rPh>
    <phoneticPr fontId="2"/>
  </si>
  <si>
    <t>4月</t>
    <rPh sb="1" eb="2">
      <t>ツキ</t>
    </rPh>
    <phoneticPr fontId="2"/>
  </si>
  <si>
    <t>12月</t>
    <rPh sb="2" eb="3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</si>
  <si>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</si>
  <si>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</si>
  <si>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</si>
  <si>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</si>
  <si>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</si>
  <si>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</si>
  <si>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</si>
  <si>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</si>
  <si>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</si>
  <si>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</si>
  <si>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■ 平均入所者数の算定方法</t>
    <rPh sb="2" eb="4">
      <t>ヘイキン</t>
    </rPh>
    <rPh sb="4" eb="6">
      <t>ニュウショ</t>
    </rPh>
    <rPh sb="6" eb="7">
      <t>シャ</t>
    </rPh>
    <rPh sb="7" eb="8">
      <t>スウ</t>
    </rPh>
    <rPh sb="9" eb="11">
      <t>サンテイ</t>
    </rPh>
    <rPh sb="11" eb="13">
      <t>ホウホウ</t>
    </rPh>
    <phoneticPr fontId="2"/>
  </si>
  <si>
    <t>■ 常勤換算方法による職員数の算定方法</t>
    <rPh sb="2" eb="4">
      <t>ジョウキン</t>
    </rPh>
    <rPh sb="4" eb="6">
      <t>カンサン</t>
    </rPh>
    <rPh sb="6" eb="8">
      <t>ホウホウ</t>
    </rPh>
    <rPh sb="11" eb="13">
      <t>ショクイン</t>
    </rPh>
    <rPh sb="13" eb="14">
      <t>スウ</t>
    </rPh>
    <rPh sb="15" eb="17">
      <t>サンテイ</t>
    </rPh>
    <rPh sb="17" eb="19">
      <t>ホウホウ</t>
    </rPh>
    <phoneticPr fontId="2"/>
  </si>
  <si>
    <t>職　　種</t>
    <rPh sb="0" eb="1">
      <t>ショク</t>
    </rPh>
    <rPh sb="3" eb="4">
      <t>タネ</t>
    </rPh>
    <phoneticPr fontId="2"/>
  </si>
  <si>
    <t>職　　員　　配　　置　　基　　準</t>
    <rPh sb="0" eb="1">
      <t>ショク</t>
    </rPh>
    <rPh sb="3" eb="4">
      <t>イン</t>
    </rPh>
    <rPh sb="6" eb="7">
      <t>クバ</t>
    </rPh>
    <rPh sb="9" eb="10">
      <t>オキ</t>
    </rPh>
    <rPh sb="12" eb="13">
      <t>モト</t>
    </rPh>
    <rPh sb="15" eb="16">
      <t>ジュン</t>
    </rPh>
    <phoneticPr fontId="2"/>
  </si>
  <si>
    <t>平均入所者数</t>
    <rPh sb="0" eb="2">
      <t>ヘイキン</t>
    </rPh>
    <rPh sb="2" eb="5">
      <t>ニュウショシャ</t>
    </rPh>
    <rPh sb="5" eb="6">
      <t>スウ</t>
    </rPh>
    <phoneticPr fontId="2"/>
  </si>
  <si>
    <t>夜勤職員</t>
  </si>
  <si>
    <t>常勤換算による看護・介護職員の配置数</t>
    <rPh sb="0" eb="2">
      <t>ジョウキン</t>
    </rPh>
    <rPh sb="2" eb="4">
      <t>カンサン</t>
    </rPh>
    <rPh sb="7" eb="9">
      <t>カンゴ</t>
    </rPh>
    <rPh sb="10" eb="12">
      <t>カイゴ</t>
    </rPh>
    <rPh sb="12" eb="14">
      <t>ショクイン</t>
    </rPh>
    <rPh sb="15" eb="17">
      <t>ハイチ</t>
    </rPh>
    <rPh sb="17" eb="18">
      <t>スウ</t>
    </rPh>
    <phoneticPr fontId="2"/>
  </si>
  <si>
    <t>常勤専従で１人以上</t>
    <rPh sb="0" eb="2">
      <t>ジョウキン</t>
    </rPh>
    <rPh sb="2" eb="4">
      <t>センジュウ</t>
    </rPh>
    <rPh sb="6" eb="7">
      <t>ニン</t>
    </rPh>
    <rPh sb="7" eb="9">
      <t>イジョウ</t>
    </rPh>
    <phoneticPr fontId="2"/>
  </si>
  <si>
    <t>常勤職員が勤務すべき暦月あたりの勤務時間数</t>
    <rPh sb="0" eb="2">
      <t>ジョウキン</t>
    </rPh>
    <rPh sb="2" eb="4">
      <t>ショクイン</t>
    </rPh>
    <rPh sb="5" eb="7">
      <t>キンム</t>
    </rPh>
    <rPh sb="10" eb="11">
      <t>レキ</t>
    </rPh>
    <rPh sb="11" eb="12">
      <t>ゲツ</t>
    </rPh>
    <rPh sb="16" eb="18">
      <t>キンム</t>
    </rPh>
    <rPh sb="18" eb="21">
      <t>ジカンスウ</t>
    </rPh>
    <phoneticPr fontId="2"/>
  </si>
  <si>
    <t>入所者延数</t>
    <rPh sb="0" eb="2">
      <t>ニュウショ</t>
    </rPh>
    <rPh sb="2" eb="3">
      <t>シャ</t>
    </rPh>
    <rPh sb="3" eb="4">
      <t>ノベ</t>
    </rPh>
    <rPh sb="4" eb="5">
      <t>スウ</t>
    </rPh>
    <phoneticPr fontId="2"/>
  </si>
  <si>
    <t>開設日数</t>
    <rPh sb="0" eb="2">
      <t>カイセツ</t>
    </rPh>
    <rPh sb="2" eb="4">
      <t>ニッスウ</t>
    </rPh>
    <phoneticPr fontId="2"/>
  </si>
  <si>
    <t>÷</t>
    <phoneticPr fontId="2"/>
  </si>
  <si>
    <t>⇒</t>
    <phoneticPr fontId="2"/>
  </si>
  <si>
    <t>■ 当該施設における看護・介護職員等の配置基準</t>
    <rPh sb="2" eb="4">
      <t>トウガイ</t>
    </rPh>
    <rPh sb="4" eb="6">
      <t>シセツ</t>
    </rPh>
    <rPh sb="10" eb="12">
      <t>カンゴ</t>
    </rPh>
    <rPh sb="13" eb="15">
      <t>カイゴ</t>
    </rPh>
    <rPh sb="15" eb="17">
      <t>ショクイン</t>
    </rPh>
    <rPh sb="17" eb="18">
      <t>トウ</t>
    </rPh>
    <rPh sb="19" eb="21">
      <t>ハイチ</t>
    </rPh>
    <rPh sb="21" eb="23">
      <t>キジュン</t>
    </rPh>
    <phoneticPr fontId="2"/>
  </si>
  <si>
    <t>■ 当該施設における常勤職員の勤務すべき時間数</t>
    <rPh sb="2" eb="4">
      <t>トウガイ</t>
    </rPh>
    <rPh sb="4" eb="6">
      <t>シセツ</t>
    </rPh>
    <rPh sb="10" eb="12">
      <t>ジョウキン</t>
    </rPh>
    <rPh sb="12" eb="14">
      <t>ショクイン</t>
    </rPh>
    <rPh sb="15" eb="17">
      <t>キンム</t>
    </rPh>
    <rPh sb="20" eb="22">
      <t>ジカン</t>
    </rPh>
    <rPh sb="22" eb="23">
      <t>スウ</t>
    </rPh>
    <phoneticPr fontId="2"/>
  </si>
  <si>
    <t>常勤職員の週あたり勤務時間</t>
    <rPh sb="0" eb="2">
      <t>ジョウキン</t>
    </rPh>
    <rPh sb="2" eb="4">
      <t>ショクイン</t>
    </rPh>
    <rPh sb="5" eb="6">
      <t>シュウ</t>
    </rPh>
    <rPh sb="9" eb="11">
      <t>キンム</t>
    </rPh>
    <rPh sb="11" eb="13">
      <t>ジカン</t>
    </rPh>
    <phoneticPr fontId="2"/>
  </si>
  <si>
    <t>常勤職員の暦月あたり勤務時間</t>
    <rPh sb="0" eb="2">
      <t>ジョウキン</t>
    </rPh>
    <rPh sb="2" eb="4">
      <t>ショクイン</t>
    </rPh>
    <rPh sb="5" eb="6">
      <t>レキ</t>
    </rPh>
    <rPh sb="6" eb="7">
      <t>ゲツ</t>
    </rPh>
    <rPh sb="10" eb="12">
      <t>キンム</t>
    </rPh>
    <rPh sb="12" eb="14">
      <t>ジカン</t>
    </rPh>
    <phoneticPr fontId="2"/>
  </si>
  <si>
    <t>暦月28日の月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</si>
  <si>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暦月29日の月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</si>
  <si>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暦月30日の月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</si>
  <si>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暦月31日の月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</si>
  <si>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氏　名</t>
    <rPh sb="0" eb="1">
      <t>シ</t>
    </rPh>
    <rPh sb="2" eb="3">
      <t>メイ</t>
    </rPh>
    <phoneticPr fontId="2"/>
  </si>
  <si>
    <t>人</t>
    <rPh sb="0" eb="1">
      <t>ニン</t>
    </rPh>
    <phoneticPr fontId="2"/>
  </si>
  <si>
    <t>（就業規則で定められた常勤職員の週あたり勤務時間を記載）</t>
    <rPh sb="1" eb="3">
      <t>シュウギョウ</t>
    </rPh>
    <rPh sb="3" eb="5">
      <t>キソク</t>
    </rPh>
    <rPh sb="6" eb="7">
      <t>サダ</t>
    </rPh>
    <rPh sb="11" eb="13">
      <t>ジョウキン</t>
    </rPh>
    <rPh sb="13" eb="15">
      <t>ショクイン</t>
    </rPh>
    <rPh sb="16" eb="17">
      <t>シュウ</t>
    </rPh>
    <rPh sb="20" eb="22">
      <t>キンム</t>
    </rPh>
    <rPh sb="22" eb="24">
      <t>ジカン</t>
    </rPh>
    <rPh sb="25" eb="27">
      <t>キサイ</t>
    </rPh>
    <phoneticPr fontId="2"/>
  </si>
  <si>
    <t>医　師</t>
    <rPh sb="0" eb="1">
      <t>イ</t>
    </rPh>
    <rPh sb="2" eb="3">
      <t>シ</t>
    </rPh>
    <phoneticPr fontId="2"/>
  </si>
  <si>
    <t>入所者数101人～200人</t>
    <rPh sb="0" eb="3">
      <t>ニュウショシャ</t>
    </rPh>
    <rPh sb="3" eb="4">
      <t>スウ</t>
    </rPh>
    <rPh sb="7" eb="8">
      <t>ニン</t>
    </rPh>
    <rPh sb="12" eb="13">
      <t>ニン</t>
    </rPh>
    <phoneticPr fontId="2"/>
  </si>
  <si>
    <t>看護・介護職員</t>
    <rPh sb="0" eb="2">
      <t>カンゴ</t>
    </rPh>
    <rPh sb="3" eb="5">
      <t>カイゴ</t>
    </rPh>
    <rPh sb="5" eb="7">
      <t>ショクイン</t>
    </rPh>
    <phoneticPr fontId="2"/>
  </si>
  <si>
    <t>　　　　　</t>
    <phoneticPr fontId="2"/>
  </si>
  <si>
    <t>１人以上</t>
    <rPh sb="1" eb="2">
      <t>ニン</t>
    </rPh>
    <rPh sb="2" eb="4">
      <t>イジョウ</t>
    </rPh>
    <phoneticPr fontId="2"/>
  </si>
  <si>
    <t>２人以上</t>
    <rPh sb="1" eb="2">
      <t>ニン</t>
    </rPh>
    <rPh sb="2" eb="4">
      <t>イジョウ</t>
    </rPh>
    <phoneticPr fontId="2"/>
  </si>
  <si>
    <t>平均入所者数</t>
    <rPh sb="0" eb="2">
      <t>ヘイキン</t>
    </rPh>
    <rPh sb="2" eb="4">
      <t>ニュウショ</t>
    </rPh>
    <rPh sb="4" eb="5">
      <t>シャ</t>
    </rPh>
    <rPh sb="5" eb="6">
      <t>スウ</t>
    </rPh>
    <phoneticPr fontId="2"/>
  </si>
  <si>
    <t>○</t>
    <phoneticPr fontId="2"/>
  </si>
  <si>
    <t>5/10退職</t>
    <phoneticPr fontId="2"/>
  </si>
  <si>
    <t>Ａ　常勤換算後の看護職員数</t>
    <rPh sb="2" eb="4">
      <t>ジョウキン</t>
    </rPh>
    <rPh sb="4" eb="6">
      <t>カンサン</t>
    </rPh>
    <rPh sb="6" eb="7">
      <t>ゴ</t>
    </rPh>
    <rPh sb="8" eb="10">
      <t>カンゴ</t>
    </rPh>
    <rPh sb="10" eb="12">
      <t>ショクイン</t>
    </rPh>
    <rPh sb="12" eb="13">
      <t>スウ</t>
    </rPh>
    <phoneticPr fontId="2"/>
  </si>
  <si>
    <t>Ａ＋Ｂ　常勤換算後の看護・介護職員数</t>
    <rPh sb="4" eb="6">
      <t>ジョウキン</t>
    </rPh>
    <rPh sb="6" eb="8">
      <t>カンサン</t>
    </rPh>
    <rPh sb="8" eb="9">
      <t>ゴ</t>
    </rPh>
    <rPh sb="10" eb="12">
      <t>カンゴ</t>
    </rPh>
    <rPh sb="13" eb="15">
      <t>カイゴ</t>
    </rPh>
    <rPh sb="15" eb="17">
      <t>ショクイン</t>
    </rPh>
    <rPh sb="17" eb="18">
      <t>スウ</t>
    </rPh>
    <phoneticPr fontId="2"/>
  </si>
  <si>
    <t>区分</t>
    <rPh sb="0" eb="2">
      <t>クブン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</si>
  <si>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</si>
  <si>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２人(標準)</t>
    <rPh sb="1" eb="2">
      <t>ニン</t>
    </rPh>
    <phoneticPr fontId="2"/>
  </si>
  <si>
    <t>注)端数処理の指定がない場合は、小数点２位以下を切捨てること。</t>
    <rPh sb="0" eb="1">
      <t>チュウ</t>
    </rPh>
    <rPh sb="2" eb="4">
      <t>ハスウ</t>
    </rPh>
    <rPh sb="4" eb="6">
      <t>ショリ</t>
    </rPh>
    <rPh sb="7" eb="9">
      <t>シテイ</t>
    </rPh>
    <rPh sb="12" eb="14">
      <t>バアイ</t>
    </rPh>
    <rPh sb="16" eb="19">
      <t>ショウスウテン</t>
    </rPh>
    <rPh sb="19" eb="21">
      <t>ニイ</t>
    </rPh>
    <rPh sb="21" eb="23">
      <t>イカ</t>
    </rPh>
    <rPh sb="24" eb="25">
      <t>キ</t>
    </rPh>
    <rPh sb="25" eb="26">
      <t>ス</t>
    </rPh>
    <phoneticPr fontId="2"/>
  </si>
  <si>
    <t>　従来型</t>
    <rPh sb="1" eb="4">
      <t>ジュウライガタ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</si>
  <si>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</si>
  <si>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看護職員</t>
    <phoneticPr fontId="2"/>
  </si>
  <si>
    <t>常勤換算による配置数</t>
    <rPh sb="0" eb="2">
      <t>ジョウキン</t>
    </rPh>
    <rPh sb="2" eb="4">
      <t>カンサン</t>
    </rPh>
    <rPh sb="7" eb="9">
      <t>ハイチ</t>
    </rPh>
    <rPh sb="9" eb="10">
      <t>スウ</t>
    </rPh>
    <phoneticPr fontId="2"/>
  </si>
  <si>
    <t>平均入所者数÷３＝　　　　人（小数点第１位以下切上げ）以上</t>
    <phoneticPr fontId="2"/>
  </si>
  <si>
    <t>暦月が28日の場合：160時間、29日の場合：165.7時間、30日の場合：171.4時間、31日の場合：177.1時間</t>
    <rPh sb="7" eb="9">
      <t>バアイ</t>
    </rPh>
    <rPh sb="20" eb="22">
      <t>バアイ</t>
    </rPh>
    <rPh sb="35" eb="37">
      <t>バアイ</t>
    </rPh>
    <rPh sb="50" eb="52">
      <t>バアイ</t>
    </rPh>
    <phoneticPr fontId="2"/>
  </si>
  <si>
    <r>
      <t>平均入所者数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入所者延数</t>
    </r>
    <r>
      <rPr>
        <sz val="10"/>
        <rFont val="ＭＳ 明朝"/>
        <family val="1"/>
        <charset val="128"/>
      </rPr>
      <t xml:space="preserve">
開設日数</t>
    </r>
    <rPh sb="0" eb="2">
      <t>ヘイキン</t>
    </rPh>
    <rPh sb="2" eb="4">
      <t>ニュウショ</t>
    </rPh>
    <rPh sb="4" eb="5">
      <t>シャ</t>
    </rPh>
    <rPh sb="5" eb="6">
      <t>スウ</t>
    </rPh>
    <rPh sb="7" eb="10">
      <t>ニュウショシャ</t>
    </rPh>
    <rPh sb="10" eb="11">
      <t>ノベ</t>
    </rPh>
    <rPh sb="11" eb="12">
      <t>スウ</t>
    </rPh>
    <rPh sb="13" eb="15">
      <t>カイセツ</t>
    </rPh>
    <rPh sb="15" eb="17">
      <t>ニッスウ</t>
    </rPh>
    <phoneticPr fontId="2"/>
  </si>
  <si>
    <r>
      <t>　暦月の勤務延時間数÷当該施設における常勤職員の勤務すべき時間数</t>
    </r>
    <r>
      <rPr>
        <sz val="9"/>
        <rFont val="ＭＳ 明朝"/>
        <family val="1"/>
        <charset val="128"/>
      </rPr>
      <t>（就業規則で定められた常勤職員の勤務時間）</t>
    </r>
    <rPh sb="11" eb="13">
      <t>トウガイ</t>
    </rPh>
    <rPh sb="13" eb="15">
      <t>シセツ</t>
    </rPh>
    <rPh sb="19" eb="21">
      <t>ジョウキン</t>
    </rPh>
    <rPh sb="21" eb="23">
      <t>ショクイン</t>
    </rPh>
    <rPh sb="24" eb="26">
      <t>キンム</t>
    </rPh>
    <rPh sb="29" eb="32">
      <t>ジカンスウ</t>
    </rPh>
    <rPh sb="33" eb="35">
      <t>シュウギョウ</t>
    </rPh>
    <rPh sb="35" eb="37">
      <t>キソク</t>
    </rPh>
    <rPh sb="38" eb="39">
      <t>サダ</t>
    </rPh>
    <rPh sb="43" eb="45">
      <t>ジョウキン</t>
    </rPh>
    <rPh sb="45" eb="47">
      <t>ショクイン</t>
    </rPh>
    <rPh sb="48" eb="50">
      <t>キンム</t>
    </rPh>
    <rPh sb="50" eb="52">
      <t>ジカン</t>
    </rPh>
    <phoneticPr fontId="2"/>
  </si>
  <si>
    <t>　(１)月初から月末まで勤務した常勤職員については、人数を数えるのみで、常勤換算の計算をする必要なし。</t>
    <rPh sb="4" eb="6">
      <t>ゲッショ</t>
    </rPh>
    <rPh sb="16" eb="18">
      <t>ジョウキン</t>
    </rPh>
    <rPh sb="18" eb="20">
      <t>ショクイン</t>
    </rPh>
    <rPh sb="26" eb="28">
      <t>ニンズウ</t>
    </rPh>
    <rPh sb="29" eb="30">
      <t>カゾ</t>
    </rPh>
    <rPh sb="36" eb="38">
      <t>ジョウキン</t>
    </rPh>
    <rPh sb="38" eb="40">
      <t>カンサン</t>
    </rPh>
    <rPh sb="41" eb="43">
      <t>ケイサン</t>
    </rPh>
    <rPh sb="46" eb="48">
      <t>ヒツヨウ</t>
    </rPh>
    <phoneticPr fontId="2"/>
  </si>
  <si>
    <t>注１）入所者の処遇に支障がない場合は、当該施設の</t>
    <rPh sb="0" eb="1">
      <t>チュウ</t>
    </rPh>
    <rPh sb="3" eb="6">
      <t>ニュウショシャ</t>
    </rPh>
    <rPh sb="7" eb="9">
      <t>ショグウ</t>
    </rPh>
    <rPh sb="10" eb="12">
      <t>シショウ</t>
    </rPh>
    <rPh sb="15" eb="17">
      <t>バアイ</t>
    </rPh>
    <rPh sb="19" eb="21">
      <t>トウガイ</t>
    </rPh>
    <rPh sb="21" eb="23">
      <t>シセツ</t>
    </rPh>
    <phoneticPr fontId="2"/>
  </si>
  <si>
    <t>　(２)非常勤職員と、常勤職員のうち、月の中途で採用、退職、異動等した職員は次の方法により常勤換算をする。</t>
    <rPh sb="11" eb="13">
      <t>ジョウキン</t>
    </rPh>
    <rPh sb="13" eb="15">
      <t>ショクイン</t>
    </rPh>
    <rPh sb="19" eb="20">
      <t>ツキ</t>
    </rPh>
    <rPh sb="21" eb="23">
      <t>チュウト</t>
    </rPh>
    <rPh sb="24" eb="26">
      <t>サイヨウ</t>
    </rPh>
    <rPh sb="27" eb="29">
      <t>タイショク</t>
    </rPh>
    <rPh sb="30" eb="32">
      <t>イドウ</t>
    </rPh>
    <rPh sb="32" eb="33">
      <t>トウ</t>
    </rPh>
    <rPh sb="35" eb="37">
      <t>ショクイン</t>
    </rPh>
    <rPh sb="38" eb="39">
      <t>ツギ</t>
    </rPh>
    <rPh sb="40" eb="42">
      <t>ホウホウ</t>
    </rPh>
    <rPh sb="45" eb="47">
      <t>ジョウキン</t>
    </rPh>
    <rPh sb="47" eb="49">
      <t>カンサン</t>
    </rPh>
    <phoneticPr fontId="2"/>
  </si>
  <si>
    <r>
      <t>常勤職員が週あたり40時間勤務の場合の常勤職員の勤務すべき暦月の勤務時間数　　</t>
    </r>
    <r>
      <rPr>
        <sz val="9"/>
        <rFont val="ＭＳ Ｐゴシック"/>
        <family val="3"/>
        <charset val="128"/>
      </rPr>
      <t>（一般的方法）160×29÷28＝165.7</t>
    </r>
    <r>
      <rPr>
        <strike/>
        <sz val="9"/>
        <rFont val="ＭＳ Ｐゴシック"/>
        <family val="3"/>
        <charset val="128"/>
      </rPr>
      <t>1</t>
    </r>
    <rPh sb="19" eb="21">
      <t>ジョウキン</t>
    </rPh>
    <rPh sb="21" eb="23">
      <t>ショクイン</t>
    </rPh>
    <rPh sb="24" eb="26">
      <t>キンム</t>
    </rPh>
    <rPh sb="40" eb="43">
      <t>イッパンテキ</t>
    </rPh>
    <rPh sb="43" eb="45">
      <t>ホウホウ</t>
    </rPh>
    <phoneticPr fontId="2"/>
  </si>
  <si>
    <t>ユニット型の場合→2ユニットに1人</t>
    <rPh sb="4" eb="5">
      <t>カタ</t>
    </rPh>
    <rPh sb="6" eb="8">
      <t>バアイ</t>
    </rPh>
    <rPh sb="16" eb="17">
      <t>ニン</t>
    </rPh>
    <phoneticPr fontId="2"/>
  </si>
  <si>
    <r>
      <t>■ 職種別人員配置基準　</t>
    </r>
    <r>
      <rPr>
        <sz val="10"/>
        <rFont val="ＭＳ Ｐゴシック"/>
        <family val="3"/>
        <charset val="128"/>
      </rPr>
      <t/>
    </r>
    <rPh sb="2" eb="5">
      <t>ショクシュベツ</t>
    </rPh>
    <rPh sb="5" eb="7">
      <t>ジンイン</t>
    </rPh>
    <rPh sb="7" eb="9">
      <t>ハイチ</t>
    </rPh>
    <rPh sb="9" eb="11">
      <t>キジュン</t>
    </rPh>
    <phoneticPr fontId="2"/>
  </si>
  <si>
    <t xml:space="preserve"> 他の職務を兼務することができる。（ダブルカウント可）</t>
    <rPh sb="25" eb="26">
      <t>カ</t>
    </rPh>
    <phoneticPr fontId="2"/>
  </si>
  <si>
    <t>＝</t>
    <phoneticPr fontId="2"/>
  </si>
  <si>
    <t>看護・介護職員の
配置基準</t>
    <rPh sb="0" eb="2">
      <t>カンゴ</t>
    </rPh>
    <rPh sb="3" eb="5">
      <t>カイゴ</t>
    </rPh>
    <rPh sb="5" eb="7">
      <t>ショクイン</t>
    </rPh>
    <rPh sb="9" eb="11">
      <t>ハイチ</t>
    </rPh>
    <rPh sb="11" eb="13">
      <t>キジュン</t>
    </rPh>
    <phoneticPr fontId="2"/>
  </si>
  <si>
    <r>
      <t>平均入所者数＝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入所者延数</t>
    </r>
    <r>
      <rPr>
        <sz val="10"/>
        <rFont val="ＭＳ 明朝"/>
        <family val="1"/>
        <charset val="128"/>
      </rPr>
      <t xml:space="preserve">
開設日数</t>
    </r>
    <rPh sb="0" eb="2">
      <t>ヘイキン</t>
    </rPh>
    <rPh sb="2" eb="4">
      <t>ニュウショ</t>
    </rPh>
    <rPh sb="4" eb="5">
      <t>シャ</t>
    </rPh>
    <rPh sb="5" eb="6">
      <t>スウ</t>
    </rPh>
    <rPh sb="8" eb="11">
      <t>ニュウショシャ</t>
    </rPh>
    <rPh sb="11" eb="12">
      <t>ノベ</t>
    </rPh>
    <rPh sb="12" eb="13">
      <t>スウ</t>
    </rPh>
    <rPh sb="14" eb="16">
      <t>カイセツ</t>
    </rPh>
    <rPh sb="16" eb="18">
      <t>ニッスウ</t>
    </rPh>
    <phoneticPr fontId="2"/>
  </si>
  <si>
    <t>老健入所者延数</t>
    <rPh sb="0" eb="1">
      <t>ロウ</t>
    </rPh>
    <rPh sb="1" eb="2">
      <t>ケン</t>
    </rPh>
    <rPh sb="2" eb="5">
      <t>ニュウショシャ</t>
    </rPh>
    <rPh sb="5" eb="6">
      <t>ノベ</t>
    </rPh>
    <rPh sb="6" eb="7">
      <t>スウ</t>
    </rPh>
    <phoneticPr fontId="2"/>
  </si>
  <si>
    <t>老人保健施設の職種別人員配置基準</t>
    <rPh sb="0" eb="2">
      <t>ロウジン</t>
    </rPh>
    <rPh sb="2" eb="4">
      <t>ホケン</t>
    </rPh>
    <rPh sb="4" eb="6">
      <t>シセツ</t>
    </rPh>
    <rPh sb="7" eb="10">
      <t>ショクシュベツ</t>
    </rPh>
    <rPh sb="10" eb="12">
      <t>ジンイン</t>
    </rPh>
    <rPh sb="12" eb="14">
      <t>ハイチ</t>
    </rPh>
    <rPh sb="14" eb="16">
      <t>キジュン</t>
    </rPh>
    <phoneticPr fontId="2"/>
  </si>
  <si>
    <r>
      <t xml:space="preserve">　　　 ～ 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人</t>
    </r>
    <rPh sb="8" eb="9">
      <t>ニン</t>
    </rPh>
    <phoneticPr fontId="2"/>
  </si>
  <si>
    <t>配置加算夜勤職員</t>
    <rPh sb="0" eb="2">
      <t>ハイチ</t>
    </rPh>
    <rPh sb="2" eb="4">
      <t>カサン</t>
    </rPh>
    <phoneticPr fontId="2"/>
  </si>
  <si>
    <r>
      <t xml:space="preserve"> </t>
    </r>
    <r>
      <rPr>
        <sz val="11"/>
        <rFont val="ＭＳ Ｐゴシック"/>
        <family val="3"/>
        <charset val="128"/>
      </rPr>
      <t>41</t>
    </r>
    <r>
      <rPr>
        <sz val="11"/>
        <rFont val="ＭＳ Ｐゴシック"/>
        <family val="3"/>
        <charset val="128"/>
      </rPr>
      <t>人～</t>
    </r>
    <rPh sb="3" eb="4">
      <t>ニン</t>
    </rPh>
    <phoneticPr fontId="2"/>
  </si>
  <si>
    <t>薬剤師</t>
    <rPh sb="0" eb="3">
      <t>ヤクザイシ</t>
    </rPh>
    <phoneticPr fontId="2"/>
  </si>
  <si>
    <t>支援相談員</t>
    <rPh sb="0" eb="2">
      <t>シエン</t>
    </rPh>
    <rPh sb="2" eb="5">
      <t>ソウダンイン</t>
    </rPh>
    <phoneticPr fontId="2"/>
  </si>
  <si>
    <t>介護職員</t>
    <rPh sb="0" eb="2">
      <t>カイゴ</t>
    </rPh>
    <rPh sb="2" eb="3">
      <t>ショク</t>
    </rPh>
    <rPh sb="3" eb="4">
      <t>イン</t>
    </rPh>
    <phoneticPr fontId="2"/>
  </si>
  <si>
    <t>看護職員の配置基準（標準）</t>
    <rPh sb="0" eb="2">
      <t>カンゴ</t>
    </rPh>
    <rPh sb="2" eb="4">
      <t>ショクイン</t>
    </rPh>
    <rPh sb="5" eb="7">
      <t>ハイチ</t>
    </rPh>
    <rPh sb="7" eb="9">
      <t>キジュン</t>
    </rPh>
    <rPh sb="10" eb="12">
      <t>ヒョウジュン</t>
    </rPh>
    <phoneticPr fontId="2"/>
  </si>
  <si>
    <t>理学療法士</t>
    <rPh sb="0" eb="2">
      <t>リガク</t>
    </rPh>
    <rPh sb="2" eb="4">
      <t>リョウホウ</t>
    </rPh>
    <rPh sb="4" eb="5">
      <t>シ</t>
    </rPh>
    <phoneticPr fontId="2"/>
  </si>
  <si>
    <t>Ａ</t>
    <phoneticPr fontId="2"/>
  </si>
  <si>
    <t>Ｃ</t>
    <phoneticPr fontId="2"/>
  </si>
  <si>
    <t>※療養型老健については別に要件あり</t>
    <rPh sb="1" eb="4">
      <t>リョウヨウガタ</t>
    </rPh>
    <rPh sb="4" eb="6">
      <t>ロウケン</t>
    </rPh>
    <rPh sb="11" eb="12">
      <t>ベツ</t>
    </rPh>
    <rPh sb="13" eb="15">
      <t>ヨウケン</t>
    </rPh>
    <phoneticPr fontId="2"/>
  </si>
  <si>
    <t>（入所者の算定においては、入所した日を含み退所した日を含まない）</t>
    <rPh sb="1" eb="4">
      <t>ニュウショシャ</t>
    </rPh>
    <rPh sb="5" eb="7">
      <t>サンテイ</t>
    </rPh>
    <rPh sb="13" eb="15">
      <t>ニュウショ</t>
    </rPh>
    <rPh sb="17" eb="18">
      <t>ヒ</t>
    </rPh>
    <rPh sb="19" eb="20">
      <t>フク</t>
    </rPh>
    <rPh sb="21" eb="23">
      <t>タイショ</t>
    </rPh>
    <rPh sb="25" eb="26">
      <t>ヒ</t>
    </rPh>
    <rPh sb="27" eb="28">
      <t>フク</t>
    </rPh>
    <phoneticPr fontId="2"/>
  </si>
  <si>
    <t>　　　前年度入所者延数÷開設日数［３６５日(閏年の場合は３６６日)］＝平均入所者数(小数点第２位以下切上げ)</t>
    <rPh sb="3" eb="6">
      <t>ゼンネンド</t>
    </rPh>
    <rPh sb="6" eb="9">
      <t>ニュウショシャ</t>
    </rPh>
    <rPh sb="9" eb="10">
      <t>ノベ</t>
    </rPh>
    <rPh sb="10" eb="11">
      <t>スウ</t>
    </rPh>
    <rPh sb="12" eb="14">
      <t>カイセツ</t>
    </rPh>
    <rPh sb="14" eb="16">
      <t>ニッスウ</t>
    </rPh>
    <rPh sb="20" eb="21">
      <t>ヒ</t>
    </rPh>
    <rPh sb="22" eb="24">
      <t>ウルウドシ</t>
    </rPh>
    <rPh sb="25" eb="27">
      <t>バアイ</t>
    </rPh>
    <rPh sb="31" eb="32">
      <t>ヒ</t>
    </rPh>
    <rPh sb="35" eb="37">
      <t>ヘイキン</t>
    </rPh>
    <rPh sb="37" eb="40">
      <t>ニュウショシャ</t>
    </rPh>
    <rPh sb="40" eb="41">
      <t>スウ</t>
    </rPh>
    <rPh sb="42" eb="45">
      <t>ショウスウテン</t>
    </rPh>
    <rPh sb="45" eb="46">
      <t>ダイ</t>
    </rPh>
    <rPh sb="46" eb="48">
      <t>ニイ</t>
    </rPh>
    <rPh sb="48" eb="50">
      <t>イカ</t>
    </rPh>
    <rPh sb="50" eb="51">
      <t>キリ</t>
    </rPh>
    <rPh sb="51" eb="52">
      <t>ア</t>
    </rPh>
    <phoneticPr fontId="2"/>
  </si>
  <si>
    <t>　　　①６月未満の間　　　　　　定員×９０％＝平均入所者数(小数点第２位以下切上げ)</t>
    <rPh sb="5" eb="6">
      <t>ツキ</t>
    </rPh>
    <rPh sb="6" eb="8">
      <t>ミマン</t>
    </rPh>
    <rPh sb="9" eb="10">
      <t>カン</t>
    </rPh>
    <rPh sb="16" eb="18">
      <t>テイイン</t>
    </rPh>
    <rPh sb="23" eb="25">
      <t>ヘイキン</t>
    </rPh>
    <rPh sb="25" eb="28">
      <t>ニュウショシャ</t>
    </rPh>
    <rPh sb="28" eb="29">
      <t>スウ</t>
    </rPh>
    <rPh sb="33" eb="34">
      <t>ダイ</t>
    </rPh>
    <phoneticPr fontId="2"/>
  </si>
  <si>
    <t>　　　②６月以上１年未満の間　　直近６月の入所者延数÷直近６月の日数＝平均入所者数(小数点第２位以下切上げ)</t>
    <rPh sb="5" eb="6">
      <t>ツキ</t>
    </rPh>
    <rPh sb="6" eb="8">
      <t>イジョウ</t>
    </rPh>
    <rPh sb="8" eb="10">
      <t>イチネン</t>
    </rPh>
    <rPh sb="10" eb="12">
      <t>ミマン</t>
    </rPh>
    <rPh sb="13" eb="14">
      <t>カン</t>
    </rPh>
    <rPh sb="16" eb="17">
      <t>チョク</t>
    </rPh>
    <rPh sb="17" eb="18">
      <t>チカ</t>
    </rPh>
    <rPh sb="19" eb="20">
      <t>ツキ</t>
    </rPh>
    <rPh sb="21" eb="24">
      <t>ニュウショシャ</t>
    </rPh>
    <rPh sb="24" eb="25">
      <t>ノベ</t>
    </rPh>
    <rPh sb="25" eb="26">
      <t>スウ</t>
    </rPh>
    <rPh sb="27" eb="29">
      <t>チョッキン</t>
    </rPh>
    <rPh sb="30" eb="31">
      <t>ツキ</t>
    </rPh>
    <rPh sb="32" eb="34">
      <t>ニッスウ</t>
    </rPh>
    <rPh sb="45" eb="46">
      <t>ダイ</t>
    </rPh>
    <phoneticPr fontId="2"/>
  </si>
  <si>
    <t>　　　③１年以上経過　　　　　　直近１年の入所者延数÷直近１年の日数＝平均入所者数(小数点第２位以下切上げ)</t>
    <rPh sb="4" eb="8">
      <t>イチネンイジョウ</t>
    </rPh>
    <rPh sb="8" eb="10">
      <t>ケイカ</t>
    </rPh>
    <rPh sb="16" eb="18">
      <t>チョッキン</t>
    </rPh>
    <rPh sb="19" eb="20">
      <t>ネン</t>
    </rPh>
    <rPh sb="30" eb="31">
      <t>ネン</t>
    </rPh>
    <rPh sb="45" eb="46">
      <t>ダイ</t>
    </rPh>
    <phoneticPr fontId="2"/>
  </si>
  <si>
    <t>　　＝常勤換算後の職員数(小数点第２位以下切捨て)</t>
    <rPh sb="16" eb="17">
      <t>ダイ</t>
    </rPh>
    <phoneticPr fontId="2"/>
  </si>
  <si>
    <t xml:space="preserve"> 　　ただし、職員１人あたりの勤務時間数は、常勤職員の勤務すべき暦月あたりの勤務時間数を上限とする。</t>
    <phoneticPr fontId="2"/>
  </si>
  <si>
    <t>平均入所者数100人まで</t>
    <rPh sb="0" eb="2">
      <t>ヘイキン</t>
    </rPh>
    <rPh sb="2" eb="5">
      <t>ニュウショシャ</t>
    </rPh>
    <rPh sb="5" eb="6">
      <t>スウ</t>
    </rPh>
    <rPh sb="9" eb="10">
      <t>ニン</t>
    </rPh>
    <phoneticPr fontId="2"/>
  </si>
  <si>
    <t>（小数点第２位以下切上げ）</t>
    <rPh sb="7" eb="9">
      <t>イカ</t>
    </rPh>
    <phoneticPr fontId="2"/>
  </si>
  <si>
    <t>（小数点第１位以下切上げ）以上</t>
    <rPh sb="7" eb="9">
      <t>イカ</t>
    </rPh>
    <phoneticPr fontId="2"/>
  </si>
  <si>
    <r>
      <t>[老人保健施設]</t>
    </r>
    <r>
      <rPr>
        <sz val="12"/>
        <color indexed="12"/>
        <rFont val="ＭＳ Ｐゴシック"/>
        <family val="3"/>
        <charset val="128"/>
      </rPr>
      <t>　別表１－１　看護・介護職員等の配置状況計算書</t>
    </r>
    <rPh sb="1" eb="3">
      <t>ロウジン</t>
    </rPh>
    <rPh sb="3" eb="5">
      <t>ホケン</t>
    </rPh>
    <rPh sb="5" eb="7">
      <t>シセツ</t>
    </rPh>
    <rPh sb="9" eb="11">
      <t>ベッピョウ</t>
    </rPh>
    <rPh sb="15" eb="17">
      <t>カンゴ</t>
    </rPh>
    <rPh sb="18" eb="20">
      <t>カイゴ</t>
    </rPh>
    <rPh sb="20" eb="22">
      <t>ショクイン</t>
    </rPh>
    <rPh sb="22" eb="23">
      <t>トウ</t>
    </rPh>
    <rPh sb="24" eb="26">
      <t>ハイチ</t>
    </rPh>
    <rPh sb="26" eb="28">
      <t>ジョウキョウ</t>
    </rPh>
    <rPh sb="28" eb="31">
      <t>ケイサンショ</t>
    </rPh>
    <phoneticPr fontId="2"/>
  </si>
  <si>
    <r>
      <t>[老人保健施設]</t>
    </r>
    <r>
      <rPr>
        <sz val="12"/>
        <color indexed="12"/>
        <rFont val="ＭＳ Ｐゴシック"/>
        <family val="3"/>
        <charset val="128"/>
      </rPr>
      <t>　別表１－２　看護・介護職員等の配置状況計算書</t>
    </r>
    <rPh sb="1" eb="3">
      <t>ロウジン</t>
    </rPh>
    <rPh sb="3" eb="5">
      <t>ホケン</t>
    </rPh>
    <rPh sb="5" eb="7">
      <t>シセツ</t>
    </rPh>
    <rPh sb="9" eb="11">
      <t>ベッピョウ</t>
    </rPh>
    <rPh sb="15" eb="17">
      <t>カンゴ</t>
    </rPh>
    <rPh sb="18" eb="20">
      <t>カイゴ</t>
    </rPh>
    <rPh sb="20" eb="22">
      <t>ショクイン</t>
    </rPh>
    <rPh sb="22" eb="23">
      <t>トウ</t>
    </rPh>
    <rPh sb="24" eb="26">
      <t>ハイチ</t>
    </rPh>
    <rPh sb="26" eb="28">
      <t>ジョウキョウ</t>
    </rPh>
    <rPh sb="28" eb="31">
      <t>ケイサンショ</t>
    </rPh>
    <phoneticPr fontId="2"/>
  </si>
  <si>
    <t>（記載例）　提出は、別表１－１、別表１－２の両方をお願いします。</t>
  </si>
  <si>
    <r>
      <t>平均入所者数10</t>
    </r>
    <r>
      <rPr>
        <sz val="11"/>
        <rFont val="ＭＳ Ｐゴシック"/>
        <family val="3"/>
        <charset val="128"/>
      </rPr>
      <t>0～200人</t>
    </r>
    <rPh sb="0" eb="2">
      <t>ヘイキン</t>
    </rPh>
    <rPh sb="2" eb="5">
      <t>ニュウショシャ</t>
    </rPh>
    <rPh sb="5" eb="6">
      <t>スウ</t>
    </rPh>
    <rPh sb="13" eb="14">
      <t>ニン</t>
    </rPh>
    <phoneticPr fontId="2"/>
  </si>
  <si>
    <t>常勤1名に加えて、常勤換算で１００を超える部分を100で除した人数</t>
    <rPh sb="0" eb="2">
      <t>ジョウキン</t>
    </rPh>
    <rPh sb="3" eb="4">
      <t>メイ</t>
    </rPh>
    <rPh sb="5" eb="6">
      <t>クワ</t>
    </rPh>
    <rPh sb="18" eb="19">
      <t>コ</t>
    </rPh>
    <rPh sb="21" eb="23">
      <t>ブブン</t>
    </rPh>
    <rPh sb="28" eb="29">
      <t>ジョ</t>
    </rPh>
    <rPh sb="31" eb="33">
      <t>ニンズウ</t>
    </rPh>
    <phoneticPr fontId="2"/>
  </si>
  <si>
    <t>4０人超～</t>
    <rPh sb="2" eb="3">
      <t>ニン</t>
    </rPh>
    <rPh sb="3" eb="4">
      <t>チョウ</t>
    </rPh>
    <phoneticPr fontId="2"/>
  </si>
  <si>
    <t>２０：１以上かつ１人超</t>
    <rPh sb="4" eb="6">
      <t>イジョウ</t>
    </rPh>
    <rPh sb="9" eb="10">
      <t>ニン</t>
    </rPh>
    <rPh sb="10" eb="11">
      <t>チョウ</t>
    </rPh>
    <phoneticPr fontId="2"/>
  </si>
  <si>
    <t>２０：１以上かつ２人超</t>
    <rPh sb="4" eb="6">
      <t>イジョウ</t>
    </rPh>
    <rPh sb="9" eb="10">
      <t>ニン</t>
    </rPh>
    <rPh sb="10" eb="11">
      <t>チョウ</t>
    </rPh>
    <phoneticPr fontId="2"/>
  </si>
  <si>
    <t>…</t>
    <phoneticPr fontId="2"/>
  </si>
  <si>
    <t>…</t>
    <phoneticPr fontId="2"/>
  </si>
  <si>
    <t>介護職員１７</t>
    <rPh sb="0" eb="2">
      <t>カイゴ</t>
    </rPh>
    <rPh sb="2" eb="4">
      <t>ショクイン</t>
    </rPh>
    <phoneticPr fontId="2"/>
  </si>
  <si>
    <t>介護職員①</t>
    <rPh sb="0" eb="2">
      <t>カイゴ</t>
    </rPh>
    <rPh sb="2" eb="4">
      <t>ショクイン</t>
    </rPh>
    <phoneticPr fontId="2"/>
  </si>
  <si>
    <t>介護職員②</t>
    <rPh sb="0" eb="2">
      <t>カイゴ</t>
    </rPh>
    <rPh sb="2" eb="4">
      <t>ショクイン</t>
    </rPh>
    <phoneticPr fontId="2"/>
  </si>
  <si>
    <t>介護職員③</t>
    <rPh sb="0" eb="2">
      <t>カイゴ</t>
    </rPh>
    <rPh sb="2" eb="4">
      <t>ショクイン</t>
    </rPh>
    <phoneticPr fontId="2"/>
  </si>
  <si>
    <t>施設長</t>
    <rPh sb="0" eb="2">
      <t>シセツ</t>
    </rPh>
    <rPh sb="2" eb="3">
      <t>チョウ</t>
    </rPh>
    <phoneticPr fontId="2"/>
  </si>
  <si>
    <t>AAA</t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</si>
  <si>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</si>
  <si>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</si>
  <si>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Ｂ</t>
    <phoneticPr fontId="2"/>
  </si>
  <si>
    <t>RRR</t>
    <phoneticPr fontId="2"/>
  </si>
  <si>
    <t>SSS</t>
    <phoneticPr fontId="2"/>
  </si>
  <si>
    <t>GGG</t>
    <phoneticPr fontId="2"/>
  </si>
  <si>
    <t>事務長</t>
    <rPh sb="0" eb="3">
      <t>ジムチョウ</t>
    </rPh>
    <phoneticPr fontId="2"/>
  </si>
  <si>
    <t>事務員</t>
    <rPh sb="0" eb="3">
      <t>ジムイン</t>
    </rPh>
    <phoneticPr fontId="2"/>
  </si>
  <si>
    <t>JJJ</t>
    <phoneticPr fontId="2"/>
  </si>
  <si>
    <t>FFF</t>
    <phoneticPr fontId="2"/>
  </si>
  <si>
    <t>CCC</t>
    <phoneticPr fontId="2"/>
  </si>
  <si>
    <t>Q</t>
    <phoneticPr fontId="2"/>
  </si>
  <si>
    <t>看護職員５</t>
    <rPh sb="0" eb="2">
      <t>カンゴ</t>
    </rPh>
    <rPh sb="2" eb="4">
      <t>ショクイン</t>
    </rPh>
    <phoneticPr fontId="2"/>
  </si>
  <si>
    <t>清掃員</t>
    <rPh sb="0" eb="3">
      <t>セイソウイン</t>
    </rPh>
    <phoneticPr fontId="2"/>
  </si>
  <si>
    <t>運転手</t>
    <rPh sb="0" eb="3">
      <t>ウンテンシュ</t>
    </rPh>
    <phoneticPr fontId="2"/>
  </si>
  <si>
    <t>zzz</t>
    <phoneticPr fontId="2"/>
  </si>
  <si>
    <t>ddd</t>
    <phoneticPr fontId="2"/>
  </si>
  <si>
    <t>ttt</t>
    <phoneticPr fontId="2"/>
  </si>
  <si>
    <t>kkk</t>
    <phoneticPr fontId="2"/>
  </si>
  <si>
    <t>管理栄養士</t>
    <rPh sb="0" eb="2">
      <t>カンリ</t>
    </rPh>
    <rPh sb="2" eb="5">
      <t>エイヨウシ</t>
    </rPh>
    <phoneticPr fontId="2"/>
  </si>
  <si>
    <t>看護職員６</t>
    <rPh sb="0" eb="2">
      <t>カンゴ</t>
    </rPh>
    <rPh sb="2" eb="4">
      <t>ショクイン</t>
    </rPh>
    <phoneticPr fontId="2"/>
  </si>
  <si>
    <t>○</t>
    <phoneticPr fontId="2"/>
  </si>
  <si>
    <t>…</t>
    <phoneticPr fontId="2"/>
  </si>
  <si>
    <t>調理員</t>
    <rPh sb="0" eb="3">
      <t>チョウリイン</t>
    </rPh>
    <phoneticPr fontId="2"/>
  </si>
  <si>
    <t>医師</t>
    <rPh sb="0" eb="2">
      <t>イシ</t>
    </rPh>
    <phoneticPr fontId="2"/>
  </si>
  <si>
    <t>DDD</t>
    <phoneticPr fontId="2"/>
  </si>
  <si>
    <t>WWW</t>
    <phoneticPr fontId="2"/>
  </si>
  <si>
    <t>PPP</t>
    <phoneticPr fontId="2"/>
  </si>
  <si>
    <t>kk</t>
    <phoneticPr fontId="2"/>
  </si>
  <si>
    <t>LL</t>
    <phoneticPr fontId="2"/>
  </si>
  <si>
    <t>MM</t>
    <phoneticPr fontId="2"/>
  </si>
  <si>
    <t>NN</t>
    <phoneticPr fontId="2"/>
  </si>
  <si>
    <t>OO</t>
    <phoneticPr fontId="2"/>
  </si>
  <si>
    <t>QQ</t>
    <phoneticPr fontId="2"/>
  </si>
  <si>
    <t>RR</t>
    <phoneticPr fontId="2"/>
  </si>
  <si>
    <t>EEE</t>
    <phoneticPr fontId="2"/>
  </si>
  <si>
    <t>認知症ケア加算</t>
    <rPh sb="0" eb="2">
      <t>ニンチ</t>
    </rPh>
    <rPh sb="2" eb="3">
      <t>ショウ</t>
    </rPh>
    <rPh sb="5" eb="7">
      <t>カサン</t>
    </rPh>
    <phoneticPr fontId="2"/>
  </si>
  <si>
    <t>２０：１とは、利用者数が２０又はその端数を増すごとに1以上</t>
    <rPh sb="7" eb="9">
      <t>リヨウ</t>
    </rPh>
    <rPh sb="9" eb="10">
      <t>シャ</t>
    </rPh>
    <rPh sb="10" eb="11">
      <t>スウ</t>
    </rPh>
    <rPh sb="14" eb="15">
      <t>マタ</t>
    </rPh>
    <rPh sb="18" eb="20">
      <t>ハスウ</t>
    </rPh>
    <rPh sb="21" eb="22">
      <t>マ</t>
    </rPh>
    <rPh sb="27" eb="29">
      <t>イジョウ</t>
    </rPh>
    <phoneticPr fontId="2"/>
  </si>
  <si>
    <t>［常勤職員の週勤務時間が40時間の場合］</t>
  </si>
  <si>
    <t>常勤専従の看護職員＋介護職員数（Ａ）</t>
    <rPh sb="2" eb="4">
      <t>センジュウ</t>
    </rPh>
    <rPh sb="5" eb="7">
      <t>カンゴ</t>
    </rPh>
    <rPh sb="7" eb="9">
      <t>ショクイン</t>
    </rPh>
    <rPh sb="10" eb="12">
      <t>カイゴ</t>
    </rPh>
    <phoneticPr fontId="2"/>
  </si>
  <si>
    <t>看護
＋介護</t>
    <rPh sb="1" eb="2">
      <t>ユズル</t>
    </rPh>
    <rPh sb="5" eb="6">
      <t>ユズル</t>
    </rPh>
    <phoneticPr fontId="2"/>
  </si>
  <si>
    <t>看護職員（Ｂ・Ｃ・Ｄ）の常勤換算</t>
    <phoneticPr fontId="2"/>
  </si>
  <si>
    <t>看護＋介護職員(Ｂ・Ｃ・Ｄ)の常勤換算</t>
    <rPh sb="3" eb="5">
      <t>カイゴ</t>
    </rPh>
    <rPh sb="15" eb="17">
      <t>ジョウキン</t>
    </rPh>
    <rPh sb="17" eb="19">
      <t>カンサン</t>
    </rPh>
    <phoneticPr fontId="2"/>
  </si>
  <si>
    <t>看護職員（Ｂ・Ｃ・Ｄ）の勤務延べ時間数</t>
    <rPh sb="0" eb="2">
      <t>カンゴ</t>
    </rPh>
    <phoneticPr fontId="2"/>
  </si>
  <si>
    <t>看護＋介護職員(Ｂ・Ｃ・Ｄ)の勤務延べ時間数</t>
    <rPh sb="0" eb="2">
      <t>カンゴ</t>
    </rPh>
    <rPh sb="3" eb="5">
      <t>カイゴ</t>
    </rPh>
    <phoneticPr fontId="2"/>
  </si>
  <si>
    <t>全看護職員の常勤換算数</t>
    <rPh sb="0" eb="1">
      <t>ゼン</t>
    </rPh>
    <rPh sb="6" eb="8">
      <t>ジョウキン</t>
    </rPh>
    <rPh sb="8" eb="10">
      <t>カンサン</t>
    </rPh>
    <rPh sb="10" eb="11">
      <t>スウ</t>
    </rPh>
    <phoneticPr fontId="2"/>
  </si>
  <si>
    <t>全看護職員＋全介護職員の常勤換算数</t>
    <rPh sb="0" eb="1">
      <t>ゼン</t>
    </rPh>
    <rPh sb="6" eb="7">
      <t>ゼン</t>
    </rPh>
    <rPh sb="12" eb="14">
      <t>ジョウキン</t>
    </rPh>
    <rPh sb="14" eb="16">
      <t>カンサン</t>
    </rPh>
    <rPh sb="16" eb="17">
      <t>スウ</t>
    </rPh>
    <phoneticPr fontId="2"/>
  </si>
  <si>
    <t>介護職員の配置基準（標準）</t>
    <rPh sb="0" eb="2">
      <t>カイゴ</t>
    </rPh>
    <rPh sb="2" eb="4">
      <t>ショクイン</t>
    </rPh>
    <rPh sb="5" eb="7">
      <t>ハイチ</t>
    </rPh>
    <rPh sb="7" eb="9">
      <t>キジュン</t>
    </rPh>
    <phoneticPr fontId="2"/>
  </si>
  <si>
    <t>看護・介護職員
総数の配置基準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ハイチ</t>
    </rPh>
    <rPh sb="13" eb="15">
      <t>キジュン</t>
    </rPh>
    <phoneticPr fontId="2"/>
  </si>
  <si>
    <t>人程度以上</t>
    <rPh sb="1" eb="3">
      <t>テイド</t>
    </rPh>
    <phoneticPr fontId="2"/>
  </si>
  <si>
    <t>夜勤職員の配置基準</t>
    <phoneticPr fontId="2"/>
  </si>
  <si>
    <t>等　全職員</t>
    <rPh sb="0" eb="1">
      <t>トウ</t>
    </rPh>
    <rPh sb="2" eb="5">
      <t>ゼンショクイン</t>
    </rPh>
    <phoneticPr fontId="2"/>
  </si>
  <si>
    <t>調理員　</t>
    <rPh sb="0" eb="3">
      <t>チョウリイン</t>
    </rPh>
    <phoneticPr fontId="2"/>
  </si>
  <si>
    <t>あり</t>
    <phoneticPr fontId="2"/>
  </si>
  <si>
    <t>なし</t>
    <phoneticPr fontId="2"/>
  </si>
  <si>
    <t>⇒</t>
    <phoneticPr fontId="2"/>
  </si>
  <si>
    <t>時間</t>
    <phoneticPr fontId="2"/>
  </si>
  <si>
    <t>適当数（平均入所者数３００人に対し１人が標準）</t>
    <rPh sb="0" eb="2">
      <t>テキトウ</t>
    </rPh>
    <rPh sb="2" eb="3">
      <t>スウ</t>
    </rPh>
    <rPh sb="4" eb="6">
      <t>ヘイキン</t>
    </rPh>
    <rPh sb="6" eb="9">
      <t>ニュウショシャ</t>
    </rPh>
    <rPh sb="9" eb="10">
      <t>スウ</t>
    </rPh>
    <rPh sb="13" eb="14">
      <t>ニン</t>
    </rPh>
    <rPh sb="15" eb="16">
      <t>タイ</t>
    </rPh>
    <rPh sb="18" eb="19">
      <t>ニン</t>
    </rPh>
    <rPh sb="20" eb="22">
      <t>ヒョウジュン</t>
    </rPh>
    <phoneticPr fontId="2"/>
  </si>
  <si>
    <t>必要数の7分の2程度が標準</t>
    <rPh sb="0" eb="3">
      <t>ヒツヨウスウ</t>
    </rPh>
    <rPh sb="5" eb="6">
      <t>ブン</t>
    </rPh>
    <rPh sb="8" eb="10">
      <t>テイド</t>
    </rPh>
    <rPh sb="11" eb="13">
      <t>ヒョウジュン</t>
    </rPh>
    <phoneticPr fontId="2"/>
  </si>
  <si>
    <t>必要数の7分の5程度が標準</t>
    <rPh sb="0" eb="3">
      <t>ヒツヨウスウ</t>
    </rPh>
    <rPh sb="5" eb="6">
      <t>ブン</t>
    </rPh>
    <rPh sb="8" eb="10">
      <t>テイド</t>
    </rPh>
    <rPh sb="11" eb="13">
      <t>ヒョウジュン</t>
    </rPh>
    <phoneticPr fontId="2"/>
  </si>
  <si>
    <t>人</t>
    <phoneticPr fontId="2"/>
  </si>
  <si>
    <t>※空床利用の短期入所の入所者数</t>
    <rPh sb="1" eb="3">
      <t>クウショウ</t>
    </rPh>
    <rPh sb="3" eb="5">
      <t>リヨウ</t>
    </rPh>
    <phoneticPr fontId="2"/>
  </si>
  <si>
    <t>短期入所者延数※</t>
    <rPh sb="0" eb="2">
      <t>タンキ</t>
    </rPh>
    <rPh sb="2" eb="5">
      <t>ニュウショシャ</t>
    </rPh>
    <rPh sb="5" eb="6">
      <t>ノベ</t>
    </rPh>
    <rPh sb="6" eb="7">
      <t>スウ</t>
    </rPh>
    <phoneticPr fontId="2"/>
  </si>
  <si>
    <t>■ 前年度平均入所者数</t>
    <rPh sb="2" eb="5">
      <t>ゼンネンド</t>
    </rPh>
    <rPh sb="5" eb="7">
      <t>ヘイキン</t>
    </rPh>
    <rPh sb="7" eb="10">
      <t>ニュウショシャ</t>
    </rPh>
    <rPh sb="10" eb="11">
      <t>カズ</t>
    </rPh>
    <phoneticPr fontId="2"/>
  </si>
  <si>
    <t>※平均入所者数には、空床利用短期入所の利用者数を含む。</t>
    <rPh sb="10" eb="12">
      <t>クウショウ</t>
    </rPh>
    <rPh sb="12" eb="14">
      <t>リヨウ</t>
    </rPh>
    <phoneticPr fontId="2"/>
  </si>
  <si>
    <t>（小数点以下切上げ）以上</t>
    <rPh sb="4" eb="6">
      <t>イカ</t>
    </rPh>
    <phoneticPr fontId="2"/>
  </si>
  <si>
    <t>平均入所者100人に1人（常勤換算）</t>
    <rPh sb="0" eb="2">
      <t>ヘイキン</t>
    </rPh>
    <rPh sb="2" eb="5">
      <t>ニュウショシャ</t>
    </rPh>
    <rPh sb="8" eb="9">
      <t>ニン</t>
    </rPh>
    <rPh sb="11" eb="12">
      <t>ニン</t>
    </rPh>
    <rPh sb="13" eb="15">
      <t>ジョウキン</t>
    </rPh>
    <rPh sb="15" eb="17">
      <t>カンサン</t>
    </rPh>
    <phoneticPr fontId="2"/>
  </si>
  <si>
    <t>※原則常勤職員が必要だが、複数の医師の配置等一定要件を満たせば非常勤医師のみでも可</t>
    <phoneticPr fontId="2"/>
  </si>
  <si>
    <t>栄養士又は管理栄養士</t>
    <rPh sb="0" eb="3">
      <t>エイヨウシ</t>
    </rPh>
    <rPh sb="3" eb="4">
      <t>マタ</t>
    </rPh>
    <rPh sb="5" eb="7">
      <t>カンリ</t>
    </rPh>
    <rPh sb="7" eb="10">
      <t>エイヨウシ</t>
    </rPh>
    <phoneticPr fontId="2"/>
  </si>
  <si>
    <t>■ 前年度（令和４年度）の平均入所者数</t>
    <rPh sb="2" eb="5">
      <t>ゼンネンド</t>
    </rPh>
    <rPh sb="6" eb="8">
      <t>レイワ</t>
    </rPh>
    <rPh sb="9" eb="11">
      <t>ネンド</t>
    </rPh>
    <phoneticPr fontId="2"/>
  </si>
  <si>
    <t>【注】　夜勤職員配置加算は、PM10～AM５時を含めた16時間の夜勤時間帯に、左記の配置を満たすもの</t>
    <rPh sb="1" eb="2">
      <t>チュウ</t>
    </rPh>
    <rPh sb="4" eb="6">
      <t>ヤキン</t>
    </rPh>
    <rPh sb="6" eb="8">
      <t>ショクイン</t>
    </rPh>
    <rPh sb="8" eb="10">
      <t>ハイチ</t>
    </rPh>
    <rPh sb="10" eb="12">
      <t>カサン</t>
    </rPh>
    <rPh sb="39" eb="41">
      <t>サキ</t>
    </rPh>
    <rPh sb="42" eb="44">
      <t>ハイチ</t>
    </rPh>
    <rPh sb="45" eb="46">
      <t>ミ</t>
    </rPh>
    <phoneticPr fontId="2"/>
  </si>
  <si>
    <t>【注】　認知症ケア加算の算定の場合は、認知症専門棟とそれ以外のそれぞれで確保</t>
    <rPh sb="4" eb="6">
      <t>ニンチ</t>
    </rPh>
    <rPh sb="6" eb="7">
      <t>ショウ</t>
    </rPh>
    <rPh sb="12" eb="14">
      <t>サンテイ</t>
    </rPh>
    <rPh sb="15" eb="17">
      <t>バアイ</t>
    </rPh>
    <rPh sb="19" eb="21">
      <t>ニンチ</t>
    </rPh>
    <rPh sb="21" eb="22">
      <t>ショウ</t>
    </rPh>
    <rPh sb="22" eb="25">
      <t>センモントウ</t>
    </rPh>
    <rPh sb="28" eb="30">
      <t>イガイ</t>
    </rPh>
    <rPh sb="36" eb="38">
      <t>カクホ</t>
    </rPh>
    <phoneticPr fontId="2"/>
  </si>
  <si>
    <t>入所定員100以上は常勤職員1以上必要。（100人未満の施設においても常勤職員の配置に努める）</t>
    <phoneticPr fontId="2"/>
  </si>
  <si>
    <t>常勤換算で平均入所者の数を１００で除して得た数以上</t>
    <rPh sb="0" eb="2">
      <t>ジョウキン</t>
    </rPh>
    <rPh sb="2" eb="4">
      <t>カンサン</t>
    </rPh>
    <rPh sb="5" eb="7">
      <t>ヘイキン</t>
    </rPh>
    <rPh sb="7" eb="10">
      <t>ニュウショシャ</t>
    </rPh>
    <rPh sb="11" eb="12">
      <t>カズ</t>
    </rPh>
    <rPh sb="17" eb="18">
      <t>ジョ</t>
    </rPh>
    <rPh sb="20" eb="21">
      <t>エ</t>
    </rPh>
    <rPh sb="22" eb="23">
      <t>カズ</t>
    </rPh>
    <rPh sb="23" eb="25">
      <t>イジョウ</t>
    </rPh>
    <phoneticPr fontId="2"/>
  </si>
  <si>
    <t>理学療法士、作業療法士又は言語聴覚士</t>
    <rPh sb="0" eb="2">
      <t>リガク</t>
    </rPh>
    <rPh sb="2" eb="4">
      <t>リョウホウ</t>
    </rPh>
    <rPh sb="4" eb="5">
      <t>シ</t>
    </rPh>
    <rPh sb="6" eb="8">
      <t>サギョウ</t>
    </rPh>
    <rPh sb="8" eb="11">
      <t>リョウホウシ</t>
    </rPh>
    <rPh sb="13" eb="15">
      <t>ゲンゴ</t>
    </rPh>
    <rPh sb="15" eb="18">
      <t>チョウカクシ</t>
    </rPh>
    <phoneticPr fontId="2"/>
  </si>
  <si>
    <t>（令和５年度の配置）</t>
    <rPh sb="1" eb="3">
      <t>レイワ</t>
    </rPh>
    <rPh sb="7" eb="9">
      <t>ハイチ</t>
    </rPh>
    <phoneticPr fontId="2"/>
  </si>
  <si>
    <t>■ 令和５年度　全職員の配置と看護・介護職員の配置状況計算書</t>
    <rPh sb="2" eb="4">
      <t>レイワ</t>
    </rPh>
    <rPh sb="5" eb="7">
      <t>ネンド</t>
    </rPh>
    <rPh sb="6" eb="7">
      <t>ド</t>
    </rPh>
    <rPh sb="7" eb="9">
      <t>ヘイネンド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</si>
  <si>
    <t>（令和６年度の配置）</t>
    <rPh sb="1" eb="2">
      <t>レイ</t>
    </rPh>
    <rPh sb="2" eb="3">
      <t>カズ</t>
    </rPh>
    <rPh sb="4" eb="6">
      <t>ネンド</t>
    </rPh>
    <rPh sb="7" eb="9">
      <t>ハイチ</t>
    </rPh>
    <phoneticPr fontId="2"/>
  </si>
  <si>
    <t>■ 前年度（令和５年度）の平均入所者数</t>
    <rPh sb="2" eb="5">
      <t>ゼンネンド</t>
    </rPh>
    <rPh sb="6" eb="8">
      <t>レイワ</t>
    </rPh>
    <rPh sb="9" eb="11">
      <t>ネンド</t>
    </rPh>
    <phoneticPr fontId="2"/>
  </si>
  <si>
    <t>■ 令和６年度　全職員の配置と看護・介護職員の配置状況計算書</t>
    <rPh sb="2" eb="3">
      <t>レイ</t>
    </rPh>
    <rPh sb="3" eb="4">
      <t>カズ</t>
    </rPh>
    <rPh sb="5" eb="7">
      <t>ネンド</t>
    </rPh>
    <rPh sb="7" eb="9">
      <t>ヘイネンド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</si>
  <si>
    <t>（令和５年度の配置）</t>
    <rPh sb="1" eb="3">
      <t>レイワ</t>
    </rPh>
    <rPh sb="4" eb="6">
      <t>ネンド</t>
    </rPh>
    <rPh sb="5" eb="6">
      <t>ド</t>
    </rPh>
    <rPh sb="7" eb="9">
      <t>ハイチ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</si>
</sst>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 "/>
    <numFmt numFmtId="178" formatCode="0.0_ "/>
    <numFmt numFmtId="179" formatCode="0_);[Red]\(0\)"/>
    <numFmt numFmtId="180" formatCode="0.0_);[Red]\(0.0\)"/>
    <numFmt numFmtId="181" formatCode="0.00_);[Red]\(0.0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b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strike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8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1" applyFont="1" applyFill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21" fillId="0" borderId="1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176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5" fillId="0" borderId="15" xfId="1" applyNumberFormat="1" applyFont="1" applyFill="1" applyBorder="1" applyAlignment="1">
      <alignment vertical="center"/>
    </xf>
    <xf numFmtId="0" fontId="5" fillId="0" borderId="16" xfId="1" applyNumberFormat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9" fillId="0" borderId="20" xfId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12" fillId="0" borderId="24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7" xfId="0" applyFont="1" applyBorder="1">
      <alignment vertical="center"/>
    </xf>
    <xf numFmtId="0" fontId="4" fillId="0" borderId="22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8" xfId="0" applyFont="1" applyBorder="1">
      <alignment vertical="center"/>
    </xf>
    <xf numFmtId="0" fontId="4" fillId="0" borderId="29" xfId="0" applyFont="1" applyBorder="1">
      <alignment vertical="center"/>
    </xf>
    <xf numFmtId="0" fontId="13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31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24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5" xfId="0" applyFont="1" applyBorder="1">
      <alignment vertical="center"/>
    </xf>
    <xf numFmtId="0" fontId="1" fillId="0" borderId="31" xfId="0" applyFont="1" applyBorder="1">
      <alignment vertical="center"/>
    </xf>
    <xf numFmtId="0" fontId="3" fillId="0" borderId="33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3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23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40" xfId="0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23" fillId="0" borderId="28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18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41" xfId="1" applyNumberFormat="1" applyFont="1" applyFill="1" applyBorder="1" applyAlignment="1">
      <alignment vertical="center"/>
    </xf>
    <xf numFmtId="0" fontId="3" fillId="0" borderId="24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23" fillId="0" borderId="0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" fillId="0" borderId="42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23" fillId="0" borderId="0" xfId="0" applyFont="1">
      <alignment vertical="center"/>
    </xf>
    <xf numFmtId="0" fontId="28" fillId="2" borderId="0" xfId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0" fillId="0" borderId="0" xfId="0" applyFont="1">
      <alignment vertical="center"/>
    </xf>
    <xf numFmtId="0" fontId="6" fillId="2" borderId="29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4" fillId="0" borderId="9" xfId="1" applyFont="1" applyFill="1" applyBorder="1" applyAlignment="1">
      <alignment horizontal="left" vertical="center"/>
    </xf>
    <xf numFmtId="0" fontId="4" fillId="0" borderId="43" xfId="1" applyFont="1" applyFill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 textRotation="255"/>
    </xf>
    <xf numFmtId="0" fontId="5" fillId="0" borderId="1" xfId="1" applyFont="1" applyFill="1" applyBorder="1" applyAlignment="1">
      <alignment horizontal="center" vertical="center" textRotation="255"/>
    </xf>
    <xf numFmtId="0" fontId="4" fillId="0" borderId="44" xfId="1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43" xfId="1" applyFont="1" applyFill="1" applyBorder="1" applyAlignment="1">
      <alignment vertical="center"/>
    </xf>
    <xf numFmtId="0" fontId="6" fillId="0" borderId="0" xfId="0" applyFont="1" applyBorder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41" xfId="1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1" fillId="0" borderId="0" xfId="0" applyFont="1">
      <alignment vertical="center"/>
    </xf>
    <xf numFmtId="0" fontId="11" fillId="3" borderId="0" xfId="0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31" fillId="2" borderId="0" xfId="0" applyFont="1" applyFill="1" applyBorder="1">
      <alignment vertical="center"/>
    </xf>
    <xf numFmtId="0" fontId="31" fillId="2" borderId="0" xfId="0" applyFont="1" applyFill="1">
      <alignment vertical="center"/>
    </xf>
    <xf numFmtId="0" fontId="3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16" fillId="3" borderId="0" xfId="0" applyFont="1" applyFill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left" vertical="center"/>
    </xf>
    <xf numFmtId="0" fontId="0" fillId="0" borderId="22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20" xfId="0" applyFont="1" applyFill="1" applyBorder="1">
      <alignment vertical="center"/>
    </xf>
    <xf numFmtId="178" fontId="5" fillId="0" borderId="1" xfId="1" applyNumberFormat="1" applyFont="1" applyFill="1" applyBorder="1" applyAlignment="1">
      <alignment horizontal="right" vertical="center"/>
    </xf>
    <xf numFmtId="178" fontId="5" fillId="0" borderId="17" xfId="1" applyNumberFormat="1" applyFont="1" applyFill="1" applyBorder="1" applyAlignment="1">
      <alignment horizontal="right" vertical="center"/>
    </xf>
    <xf numFmtId="178" fontId="5" fillId="0" borderId="18" xfId="1" applyNumberFormat="1" applyFont="1" applyFill="1" applyBorder="1" applyAlignment="1">
      <alignment horizontal="right" vertical="center"/>
    </xf>
    <xf numFmtId="178" fontId="5" fillId="0" borderId="41" xfId="1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80" fontId="4" fillId="0" borderId="32" xfId="0" applyNumberFormat="1" applyFont="1" applyBorder="1" applyAlignment="1">
      <alignment vertical="center"/>
    </xf>
    <xf numFmtId="0" fontId="6" fillId="0" borderId="27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27" xfId="0" applyFont="1" applyBorder="1">
      <alignment vertical="center"/>
    </xf>
    <xf numFmtId="0" fontId="37" fillId="3" borderId="0" xfId="0" applyFont="1" applyFill="1" applyAlignment="1">
      <alignment vertical="center"/>
    </xf>
    <xf numFmtId="0" fontId="8" fillId="0" borderId="28" xfId="0" applyFont="1" applyBorder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31" xfId="0" applyFont="1" applyBorder="1">
      <alignment vertical="center"/>
    </xf>
    <xf numFmtId="0" fontId="3" fillId="0" borderId="2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9" fontId="23" fillId="0" borderId="31" xfId="0" applyNumberFormat="1" applyFont="1" applyBorder="1" applyAlignment="1">
      <alignment horizontal="center" vertical="center"/>
    </xf>
    <xf numFmtId="179" fontId="23" fillId="0" borderId="23" xfId="0" applyNumberFormat="1" applyFont="1" applyBorder="1" applyAlignment="1">
      <alignment horizontal="center" vertical="center"/>
    </xf>
    <xf numFmtId="179" fontId="23" fillId="0" borderId="28" xfId="0" applyNumberFormat="1" applyFont="1" applyBorder="1" applyAlignment="1">
      <alignment horizontal="center" vertical="center"/>
    </xf>
    <xf numFmtId="179" fontId="23" fillId="0" borderId="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181" fontId="23" fillId="0" borderId="31" xfId="0" applyNumberFormat="1" applyFont="1" applyBorder="1" applyAlignment="1">
      <alignment horizontal="center" vertical="center"/>
    </xf>
    <xf numFmtId="181" fontId="23" fillId="0" borderId="23" xfId="0" applyNumberFormat="1" applyFont="1" applyBorder="1" applyAlignment="1">
      <alignment horizontal="center" vertical="center"/>
    </xf>
    <xf numFmtId="181" fontId="23" fillId="0" borderId="28" xfId="0" applyNumberFormat="1" applyFont="1" applyBorder="1" applyAlignment="1">
      <alignment horizontal="center" vertical="center"/>
    </xf>
    <xf numFmtId="181" fontId="23" fillId="0" borderId="8" xfId="0" applyNumberFormat="1" applyFont="1" applyBorder="1" applyAlignment="1">
      <alignment horizontal="center" vertical="center"/>
    </xf>
    <xf numFmtId="0" fontId="36" fillId="0" borderId="2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80" fontId="23" fillId="0" borderId="32" xfId="0" applyNumberFormat="1" applyFont="1" applyBorder="1" applyAlignment="1">
      <alignment horizontal="center" vertical="center"/>
    </xf>
    <xf numFmtId="180" fontId="23" fillId="0" borderId="27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23" fillId="0" borderId="32" xfId="0" applyNumberFormat="1" applyFont="1" applyBorder="1" applyAlignment="1">
      <alignment horizontal="right" vertical="center"/>
    </xf>
    <xf numFmtId="3" fontId="23" fillId="0" borderId="27" xfId="0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4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80" fontId="23" fillId="0" borderId="31" xfId="0" applyNumberFormat="1" applyFont="1" applyBorder="1" applyAlignment="1">
      <alignment horizontal="center" vertical="center"/>
    </xf>
    <xf numFmtId="180" fontId="23" fillId="0" borderId="23" xfId="0" applyNumberFormat="1" applyFont="1" applyBorder="1" applyAlignment="1">
      <alignment horizontal="center" vertical="center"/>
    </xf>
    <xf numFmtId="180" fontId="23" fillId="0" borderId="28" xfId="0" applyNumberFormat="1" applyFont="1" applyBorder="1" applyAlignment="1">
      <alignment horizontal="center" vertical="center"/>
    </xf>
    <xf numFmtId="180" fontId="23" fillId="0" borderId="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23" fillId="0" borderId="33" xfId="0" applyNumberFormat="1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80" fontId="1" fillId="0" borderId="54" xfId="0" applyNumberFormat="1" applyFont="1" applyBorder="1" applyAlignment="1">
      <alignment horizontal="center" vertical="center" wrapText="1"/>
    </xf>
    <xf numFmtId="180" fontId="1" fillId="0" borderId="30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0" fontId="1" fillId="0" borderId="56" xfId="0" applyNumberFormat="1" applyFont="1" applyBorder="1" applyAlignment="1">
      <alignment horizontal="center" vertical="center" wrapText="1"/>
    </xf>
    <xf numFmtId="180" fontId="1" fillId="0" borderId="26" xfId="0" applyNumberFormat="1" applyFont="1" applyBorder="1" applyAlignment="1">
      <alignment horizontal="center" vertical="center" wrapText="1"/>
    </xf>
    <xf numFmtId="3" fontId="23" fillId="0" borderId="34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5" fillId="0" borderId="48" xfId="1" applyFont="1" applyFill="1" applyBorder="1" applyAlignment="1">
      <alignment horizontal="left" vertical="center"/>
    </xf>
    <xf numFmtId="0" fontId="15" fillId="0" borderId="45" xfId="1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3" fillId="0" borderId="50" xfId="1" applyFont="1" applyFill="1" applyBorder="1" applyAlignment="1">
      <alignment horizontal="center" vertical="center" textRotation="255"/>
    </xf>
    <xf numFmtId="0" fontId="3" fillId="0" borderId="51" xfId="1" applyFont="1" applyFill="1" applyBorder="1" applyAlignment="1">
      <alignment horizontal="center" vertical="center" textRotation="255"/>
    </xf>
    <xf numFmtId="0" fontId="6" fillId="0" borderId="5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3" xfId="1" applyFont="1" applyFill="1" applyBorder="1" applyAlignment="1">
      <alignment horizontal="left" vertical="center"/>
    </xf>
    <xf numFmtId="0" fontId="9" fillId="0" borderId="50" xfId="1" applyFont="1" applyFill="1" applyBorder="1" applyAlignment="1">
      <alignment horizontal="left" vertical="top" textRotation="255" wrapText="1"/>
    </xf>
    <xf numFmtId="0" fontId="9" fillId="0" borderId="51" xfId="1" applyFont="1" applyFill="1" applyBorder="1" applyAlignment="1">
      <alignment horizontal="left" vertical="top" textRotation="255" wrapText="1"/>
    </xf>
    <xf numFmtId="0" fontId="4" fillId="0" borderId="47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47" xfId="1" applyFont="1" applyFill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4" fillId="0" borderId="5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179" fontId="34" fillId="0" borderId="31" xfId="0" applyNumberFormat="1" applyFont="1" applyBorder="1" applyAlignment="1">
      <alignment horizontal="center" vertical="center"/>
    </xf>
    <xf numFmtId="179" fontId="34" fillId="0" borderId="23" xfId="0" applyNumberFormat="1" applyFont="1" applyBorder="1" applyAlignment="1">
      <alignment horizontal="center" vertical="center"/>
    </xf>
    <xf numFmtId="179" fontId="34" fillId="0" borderId="28" xfId="0" applyNumberFormat="1" applyFont="1" applyBorder="1" applyAlignment="1">
      <alignment horizontal="center" vertical="center"/>
    </xf>
    <xf numFmtId="179" fontId="34" fillId="0" borderId="8" xfId="0" applyNumberFormat="1" applyFont="1" applyBorder="1" applyAlignment="1">
      <alignment horizontal="center" vertical="center"/>
    </xf>
    <xf numFmtId="49" fontId="34" fillId="0" borderId="57" xfId="0" applyNumberFormat="1" applyFont="1" applyBorder="1" applyAlignment="1">
      <alignment horizontal="center" vertical="center"/>
    </xf>
    <xf numFmtId="180" fontId="1" fillId="0" borderId="31" xfId="0" applyNumberFormat="1" applyFont="1" applyBorder="1" applyAlignment="1">
      <alignment horizontal="center" vertical="center" wrapText="1"/>
    </xf>
    <xf numFmtId="180" fontId="1" fillId="0" borderId="22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center" vertical="center" wrapText="1"/>
    </xf>
    <xf numFmtId="180" fontId="1" fillId="0" borderId="28" xfId="0" applyNumberFormat="1" applyFont="1" applyBorder="1" applyAlignment="1">
      <alignment horizontal="center" vertical="center" wrapText="1"/>
    </xf>
    <xf numFmtId="180" fontId="1" fillId="0" borderId="29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81" fontId="34" fillId="0" borderId="31" xfId="0" applyNumberFormat="1" applyFont="1" applyBorder="1" applyAlignment="1">
      <alignment horizontal="center" vertical="center"/>
    </xf>
    <xf numFmtId="181" fontId="34" fillId="0" borderId="23" xfId="0" applyNumberFormat="1" applyFont="1" applyBorder="1" applyAlignment="1">
      <alignment horizontal="center" vertical="center"/>
    </xf>
    <xf numFmtId="181" fontId="34" fillId="0" borderId="28" xfId="0" applyNumberFormat="1" applyFont="1" applyBorder="1" applyAlignment="1">
      <alignment horizontal="center" vertical="center"/>
    </xf>
    <xf numFmtId="181" fontId="34" fillId="0" borderId="8" xfId="0" applyNumberFormat="1" applyFont="1" applyBorder="1" applyAlignment="1">
      <alignment horizontal="center" vertical="center"/>
    </xf>
    <xf numFmtId="180" fontId="34" fillId="0" borderId="31" xfId="0" applyNumberFormat="1" applyFont="1" applyBorder="1" applyAlignment="1">
      <alignment horizontal="center" vertical="center"/>
    </xf>
    <xf numFmtId="180" fontId="34" fillId="0" borderId="23" xfId="0" applyNumberFormat="1" applyFont="1" applyBorder="1" applyAlignment="1">
      <alignment horizontal="center" vertical="center"/>
    </xf>
    <xf numFmtId="180" fontId="34" fillId="0" borderId="28" xfId="0" applyNumberFormat="1" applyFont="1" applyBorder="1" applyAlignment="1">
      <alignment horizontal="center" vertical="center"/>
    </xf>
    <xf numFmtId="180" fontId="34" fillId="0" borderId="8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0" fillId="0" borderId="32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3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4" borderId="71" xfId="0" applyFont="1" applyFill="1" applyBorder="1" applyAlignment="1">
      <alignment horizontal="left" vertical="center" wrapText="1"/>
    </xf>
    <xf numFmtId="0" fontId="1" fillId="4" borderId="64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top" textRotation="255" wrapText="1"/>
    </xf>
    <xf numFmtId="0" fontId="3" fillId="0" borderId="8" xfId="0" applyFont="1" applyBorder="1" applyAlignment="1">
      <alignment horizontal="center" vertical="top" textRotation="255" wrapText="1"/>
    </xf>
    <xf numFmtId="0" fontId="7" fillId="0" borderId="5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3" borderId="65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horizontal="left" vertical="center"/>
    </xf>
    <xf numFmtId="0" fontId="4" fillId="3" borderId="67" xfId="0" applyFont="1" applyFill="1" applyBorder="1" applyAlignment="1">
      <alignment horizontal="left" vertical="center"/>
    </xf>
    <xf numFmtId="0" fontId="0" fillId="0" borderId="68" xfId="0" applyFont="1" applyBorder="1" applyAlignment="1">
      <alignment horizontal="center" wrapText="1"/>
    </xf>
    <xf numFmtId="0" fontId="1" fillId="0" borderId="6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6" fillId="3" borderId="69" xfId="0" applyFont="1" applyFill="1" applyBorder="1" applyAlignment="1">
      <alignment horizontal="left" vertical="center"/>
    </xf>
    <xf numFmtId="0" fontId="4" fillId="3" borderId="68" xfId="0" applyFont="1" applyFill="1" applyBorder="1" applyAlignment="1">
      <alignment horizontal="left" vertical="center"/>
    </xf>
    <xf numFmtId="0" fontId="4" fillId="3" borderId="70" xfId="0" applyFont="1" applyFill="1" applyBorder="1" applyAlignment="1">
      <alignment horizontal="left" vertical="center"/>
    </xf>
    <xf numFmtId="0" fontId="6" fillId="0" borderId="3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8" xfId="0" applyFont="1" applyBorder="1">
      <alignment vertical="center"/>
    </xf>
  </cellXfs>
  <cellStyles count="2">
    <cellStyle name="標準" xfId="0" builtinId="0"/>
    <cellStyle name="標準_特養　職員配置確認表" xfId="1" xr:uid="{00000000-0005-0000-0000-000001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44</xdr:row>
      <xdr:rowOff>95250</xdr:rowOff>
    </xdr:from>
    <xdr:to>
      <xdr:col>18</xdr:col>
      <xdr:colOff>66675</xdr:colOff>
      <xdr:row>49</xdr:row>
      <xdr:rowOff>57150</xdr:rowOff>
    </xdr:to>
    <xdr:sp macro="" textlink="">
      <xdr:nvSpPr>
        <xdr:cNvPr id="27725" name="AutoShape 2">
          <a:extLst>
            <a:ext uri="{FF2B5EF4-FFF2-40B4-BE49-F238E27FC236}">
              <a16:creationId xmlns:a16="http://schemas.microsoft.com/office/drawing/2014/main" id="{00000000-0008-0000-0000-00004D6C0000}"/>
            </a:ext>
          </a:extLst>
        </xdr:cNvPr>
        <xdr:cNvSpPr>
          <a:spLocks noChangeArrowheads="1"/>
        </xdr:cNvSpPr>
      </xdr:nvSpPr>
      <xdr:spPr bwMode="auto">
        <a:xfrm>
          <a:off x="4981575" y="7324725"/>
          <a:ext cx="2495550" cy="733425"/>
        </a:xfrm>
        <a:prstGeom prst="wedgeEllipseCallout">
          <a:avLst>
            <a:gd name="adj1" fmla="val -68458"/>
            <a:gd name="adj2" fmla="val 78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月の初日から末日までの「暦月」の勤務時間を記入。</a:t>
          </a:r>
          <a:endParaRPr lang="ja-JP" altLang="en-US"/>
        </a:p>
      </xdr:txBody>
    </xdr:sp>
    <xdr:clientData/>
  </xdr:twoCellAnchor>
  <xdr:twoCellAnchor>
    <xdr:from>
      <xdr:col>3</xdr:col>
      <xdr:colOff>161925</xdr:colOff>
      <xdr:row>52</xdr:row>
      <xdr:rowOff>38100</xdr:rowOff>
    </xdr:from>
    <xdr:to>
      <xdr:col>9</xdr:col>
      <xdr:colOff>314325</xdr:colOff>
      <xdr:row>58</xdr:row>
      <xdr:rowOff>123825</xdr:rowOff>
    </xdr:to>
    <xdr:sp macro="" textlink="">
      <xdr:nvSpPr>
        <xdr:cNvPr id="27727" name="AutoShape 2">
          <a:extLst>
            <a:ext uri="{FF2B5EF4-FFF2-40B4-BE49-F238E27FC236}">
              <a16:creationId xmlns:a16="http://schemas.microsoft.com/office/drawing/2014/main" id="{00000000-0008-0000-0000-00004F6C0000}"/>
            </a:ext>
          </a:extLst>
        </xdr:cNvPr>
        <xdr:cNvSpPr>
          <a:spLocks noChangeArrowheads="1"/>
        </xdr:cNvSpPr>
      </xdr:nvSpPr>
      <xdr:spPr bwMode="auto">
        <a:xfrm>
          <a:off x="1571625" y="8553450"/>
          <a:ext cx="2552700" cy="1114425"/>
        </a:xfrm>
        <a:prstGeom prst="wedgeEllipseCallout">
          <a:avLst>
            <a:gd name="adj1" fmla="val -86939"/>
            <a:gd name="adj2" fmla="val -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職種は、事務職、調理員、清掃員を含む全職種について書いてください</a:t>
          </a:r>
          <a:endParaRPr lang="ja-JP" altLang="en-US"/>
        </a:p>
      </xdr:txBody>
    </xdr:sp>
    <xdr:clientData/>
  </xdr:twoCellAnchor>
  <xdr:twoCellAnchor>
    <xdr:from>
      <xdr:col>6</xdr:col>
      <xdr:colOff>285750</xdr:colOff>
      <xdr:row>40</xdr:row>
      <xdr:rowOff>76200</xdr:rowOff>
    </xdr:from>
    <xdr:to>
      <xdr:col>13</xdr:col>
      <xdr:colOff>228600</xdr:colOff>
      <xdr:row>45</xdr:row>
      <xdr:rowOff>171449</xdr:rowOff>
    </xdr:to>
    <xdr:sp macro="" textlink="">
      <xdr:nvSpPr>
        <xdr:cNvPr id="27728" name="AutoShape 2">
          <a:extLst>
            <a:ext uri="{FF2B5EF4-FFF2-40B4-BE49-F238E27FC236}">
              <a16:creationId xmlns:a16="http://schemas.microsoft.com/office/drawing/2014/main" id="{00000000-0008-0000-0000-0000506C0000}"/>
            </a:ext>
          </a:extLst>
        </xdr:cNvPr>
        <xdr:cNvSpPr>
          <a:spLocks noChangeArrowheads="1"/>
        </xdr:cNvSpPr>
      </xdr:nvSpPr>
      <xdr:spPr bwMode="auto">
        <a:xfrm>
          <a:off x="2895600" y="6619875"/>
          <a:ext cx="2743200" cy="952499"/>
        </a:xfrm>
        <a:prstGeom prst="wedgeEllipseCallout">
          <a:avLst>
            <a:gd name="adj1" fmla="val -106278"/>
            <a:gd name="adj2" fmla="val -109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施設と短期療養（併設の短期生活がある場合は除く。）との兼務のみならば、専従扱いとしてください。（Ａ又はＣ）</a:t>
          </a:r>
          <a:endParaRPr lang="ja-JP" altLang="en-US"/>
        </a:p>
      </xdr:txBody>
    </xdr:sp>
    <xdr:clientData/>
  </xdr:twoCellAnchor>
  <xdr:twoCellAnchor>
    <xdr:from>
      <xdr:col>10</xdr:col>
      <xdr:colOff>304801</xdr:colOff>
      <xdr:row>52</xdr:row>
      <xdr:rowOff>19050</xdr:rowOff>
    </xdr:from>
    <xdr:to>
      <xdr:col>18</xdr:col>
      <xdr:colOff>333375</xdr:colOff>
      <xdr:row>58</xdr:row>
      <xdr:rowOff>114300</xdr:rowOff>
    </xdr:to>
    <xdr:sp macro="" textlink="">
      <xdr:nvSpPr>
        <xdr:cNvPr id="27729" name="AutoShape 2">
          <a:extLst>
            <a:ext uri="{FF2B5EF4-FFF2-40B4-BE49-F238E27FC236}">
              <a16:creationId xmlns:a16="http://schemas.microsoft.com/office/drawing/2014/main" id="{00000000-0008-0000-0000-0000516C0000}"/>
            </a:ext>
          </a:extLst>
        </xdr:cNvPr>
        <xdr:cNvSpPr>
          <a:spLocks noChangeArrowheads="1"/>
        </xdr:cNvSpPr>
      </xdr:nvSpPr>
      <xdr:spPr bwMode="auto">
        <a:xfrm>
          <a:off x="4514851" y="8534400"/>
          <a:ext cx="3228974" cy="1123950"/>
        </a:xfrm>
        <a:prstGeom prst="wedgeEllipseCallout">
          <a:avLst>
            <a:gd name="adj1" fmla="val -99301"/>
            <a:gd name="adj2" fmla="val 809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行が不足する場合には、複数頁となっても問題ありませんが、職員数や常勤換算の小計・合計が分かるようにしてください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41</xdr:row>
      <xdr:rowOff>95250</xdr:rowOff>
    </xdr:from>
    <xdr:to>
      <xdr:col>2</xdr:col>
      <xdr:colOff>352425</xdr:colOff>
      <xdr:row>44</xdr:row>
      <xdr:rowOff>133350</xdr:rowOff>
    </xdr:to>
    <xdr:sp macro="" textlink="">
      <xdr:nvSpPr>
        <xdr:cNvPr id="40983" name="AutoShape 1">
          <a:extLst>
            <a:ext uri="{FF2B5EF4-FFF2-40B4-BE49-F238E27FC236}">
              <a16:creationId xmlns:a16="http://schemas.microsoft.com/office/drawing/2014/main" id="{00000000-0008-0000-0300-000017A00000}"/>
            </a:ext>
          </a:extLst>
        </xdr:cNvPr>
        <xdr:cNvSpPr>
          <a:spLocks/>
        </xdr:cNvSpPr>
      </xdr:nvSpPr>
      <xdr:spPr bwMode="auto">
        <a:xfrm>
          <a:off x="1219200" y="7677150"/>
          <a:ext cx="57150" cy="581025"/>
        </a:xfrm>
        <a:prstGeom prst="leftBrace">
          <a:avLst>
            <a:gd name="adj1" fmla="val 84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tabSelected="1" view="pageBreakPreview" zoomScaleNormal="100" zoomScaleSheetLayoutView="100" workbookViewId="0">
      <selection activeCell="A30" sqref="A30"/>
    </sheetView>
  </sheetViews>
  <sheetFormatPr defaultColWidth="9" defaultRowHeight="15.75" customHeight="1" x14ac:dyDescent="0.2"/>
  <cols>
    <col min="1" max="1" width="4" style="18" customWidth="1"/>
    <col min="2" max="2" width="9.26953125" style="18" customWidth="1"/>
    <col min="3" max="3" width="5.26953125" style="19" customWidth="1"/>
    <col min="4" max="18" width="5.26953125" style="17" customWidth="1"/>
    <col min="19" max="19" width="5.36328125" style="17" customWidth="1"/>
    <col min="20" max="16384" width="9" style="17"/>
  </cols>
  <sheetData>
    <row r="1" spans="1:20" ht="15.75" customHeight="1" x14ac:dyDescent="0.2">
      <c r="A1" s="139" t="s">
        <v>125</v>
      </c>
      <c r="P1" s="142" t="s">
        <v>221</v>
      </c>
      <c r="Q1" s="145"/>
      <c r="R1" s="145"/>
      <c r="S1" s="145"/>
    </row>
    <row r="2" spans="1:20" s="45" customFormat="1" ht="15.75" customHeight="1" x14ac:dyDescent="0.2">
      <c r="A2" s="138"/>
      <c r="B2" s="43"/>
      <c r="C2" s="43"/>
      <c r="D2" s="43"/>
      <c r="E2" s="43"/>
      <c r="F2" s="146" t="s">
        <v>127</v>
      </c>
      <c r="G2" s="143"/>
      <c r="H2" s="43"/>
      <c r="I2" s="43"/>
      <c r="J2" s="43"/>
      <c r="K2" s="122"/>
      <c r="L2" s="123"/>
      <c r="M2" s="43"/>
      <c r="O2" s="43"/>
      <c r="Q2" s="144"/>
      <c r="R2" s="44"/>
    </row>
    <row r="3" spans="1:20" s="4" customFormat="1" ht="9" customHeight="1" x14ac:dyDescent="0.2">
      <c r="N3" s="1"/>
      <c r="O3" s="1"/>
      <c r="P3" s="1"/>
      <c r="Q3" s="1"/>
      <c r="R3" s="1"/>
    </row>
    <row r="4" spans="1:20" s="4" customFormat="1" ht="14.25" customHeight="1" x14ac:dyDescent="0.2">
      <c r="A4" s="168" t="s">
        <v>210</v>
      </c>
      <c r="C4" s="170"/>
      <c r="D4" s="169"/>
      <c r="E4" s="169"/>
      <c r="F4" s="171"/>
      <c r="J4" s="4" t="s">
        <v>202</v>
      </c>
    </row>
    <row r="5" spans="1:20" s="4" customFormat="1" ht="44.25" customHeight="1" x14ac:dyDescent="0.2">
      <c r="A5" s="265" t="s">
        <v>80</v>
      </c>
      <c r="B5" s="266"/>
      <c r="C5" s="114" t="s">
        <v>33</v>
      </c>
      <c r="D5" s="114" t="s">
        <v>35</v>
      </c>
      <c r="E5" s="114" t="s">
        <v>36</v>
      </c>
      <c r="F5" s="114" t="s">
        <v>37</v>
      </c>
      <c r="G5" s="114" t="s">
        <v>38</v>
      </c>
      <c r="H5" s="114" t="s">
        <v>39</v>
      </c>
      <c r="I5" s="114" t="s">
        <v>40</v>
      </c>
      <c r="J5" s="114" t="s">
        <v>41</v>
      </c>
      <c r="K5" s="114" t="s">
        <v>34</v>
      </c>
      <c r="L5" s="114" t="s">
        <v>42</v>
      </c>
      <c r="M5" s="114" t="s">
        <v>43</v>
      </c>
      <c r="N5" s="114" t="s">
        <v>44</v>
      </c>
      <c r="O5" s="274" t="s">
        <v>29</v>
      </c>
      <c r="P5" s="275"/>
      <c r="Q5" s="284" t="s">
        <v>101</v>
      </c>
      <c r="R5" s="285"/>
      <c r="S5" s="286"/>
    </row>
    <row r="6" spans="1:20" s="4" customFormat="1" ht="14.25" customHeight="1" x14ac:dyDescent="0.2">
      <c r="A6" s="269" t="s">
        <v>102</v>
      </c>
      <c r="B6" s="270"/>
      <c r="C6" s="192">
        <v>1517</v>
      </c>
      <c r="D6" s="192">
        <v>1519</v>
      </c>
      <c r="E6" s="192">
        <v>1521</v>
      </c>
      <c r="F6" s="192">
        <v>1512</v>
      </c>
      <c r="G6" s="192">
        <v>1519</v>
      </c>
      <c r="H6" s="192">
        <v>1523</v>
      </c>
      <c r="I6" s="192">
        <v>1529</v>
      </c>
      <c r="J6" s="192">
        <v>1520</v>
      </c>
      <c r="K6" s="192">
        <v>1501</v>
      </c>
      <c r="L6" s="192">
        <v>1519</v>
      </c>
      <c r="M6" s="192">
        <v>1448</v>
      </c>
      <c r="N6" s="192">
        <v>1509</v>
      </c>
      <c r="O6" s="282">
        <f>SUM(C6:N6)</f>
        <v>18137</v>
      </c>
      <c r="P6" s="283"/>
      <c r="Q6" s="289">
        <f>N12</f>
        <v>49.7</v>
      </c>
      <c r="R6" s="290"/>
      <c r="S6" s="54" t="s">
        <v>25</v>
      </c>
    </row>
    <row r="7" spans="1:20" s="4" customFormat="1" ht="14.25" customHeight="1" x14ac:dyDescent="0.2">
      <c r="A7" s="259" t="s">
        <v>203</v>
      </c>
      <c r="B7" s="26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87">
        <f>SUM(C7:N7)</f>
        <v>0</v>
      </c>
      <c r="P7" s="288"/>
      <c r="Q7" s="291"/>
      <c r="R7" s="292"/>
      <c r="S7" s="56" t="s">
        <v>30</v>
      </c>
    </row>
    <row r="8" spans="1:20" s="4" customFormat="1" ht="14.25" customHeight="1" x14ac:dyDescent="0.2">
      <c r="A8" s="267" t="s">
        <v>29</v>
      </c>
      <c r="B8" s="268"/>
      <c r="C8" s="193">
        <f>SUM(C6:C7)</f>
        <v>1517</v>
      </c>
      <c r="D8" s="193">
        <f>SUM(D6:D7)</f>
        <v>1519</v>
      </c>
      <c r="E8" s="193">
        <f t="shared" ref="E8:N8" si="0">SUM(E6:E7)</f>
        <v>1521</v>
      </c>
      <c r="F8" s="193">
        <f t="shared" si="0"/>
        <v>1512</v>
      </c>
      <c r="G8" s="193">
        <f t="shared" si="0"/>
        <v>1519</v>
      </c>
      <c r="H8" s="193">
        <f t="shared" si="0"/>
        <v>1523</v>
      </c>
      <c r="I8" s="193">
        <f t="shared" si="0"/>
        <v>1529</v>
      </c>
      <c r="J8" s="193">
        <f t="shared" si="0"/>
        <v>1520</v>
      </c>
      <c r="K8" s="193">
        <f t="shared" si="0"/>
        <v>1501</v>
      </c>
      <c r="L8" s="193">
        <f t="shared" si="0"/>
        <v>1519</v>
      </c>
      <c r="M8" s="193">
        <f t="shared" si="0"/>
        <v>1448</v>
      </c>
      <c r="N8" s="193">
        <f t="shared" si="0"/>
        <v>1509</v>
      </c>
      <c r="O8" s="295">
        <f>SUM(O6:O7)</f>
        <v>18137</v>
      </c>
      <c r="P8" s="296"/>
      <c r="Q8" s="293">
        <f>SUM(Q6:Q7)</f>
        <v>49.7</v>
      </c>
      <c r="R8" s="294"/>
      <c r="S8" s="55" t="s">
        <v>25</v>
      </c>
    </row>
    <row r="9" spans="1:20" s="4" customFormat="1" ht="6" customHeight="1" x14ac:dyDescent="0.2">
      <c r="A9" s="31"/>
      <c r="B9" s="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35"/>
      <c r="R9" s="42"/>
    </row>
    <row r="10" spans="1:20" s="4" customFormat="1" ht="14.25" customHeight="1" x14ac:dyDescent="0.2">
      <c r="A10" s="188" t="s">
        <v>58</v>
      </c>
      <c r="B10" s="3"/>
      <c r="C10" s="40"/>
      <c r="D10" s="40"/>
      <c r="E10" s="40"/>
      <c r="F10" s="40"/>
      <c r="G10" s="40"/>
      <c r="H10" s="40"/>
      <c r="I10" s="40"/>
      <c r="J10" s="194"/>
      <c r="K10" s="40"/>
      <c r="L10" s="40"/>
      <c r="M10" s="40"/>
      <c r="N10" s="40"/>
      <c r="O10" s="40"/>
      <c r="P10" s="41"/>
      <c r="Q10" s="35"/>
      <c r="R10" s="42"/>
    </row>
    <row r="11" spans="1:20" s="4" customFormat="1" ht="5.25" customHeight="1" x14ac:dyDescent="0.2">
      <c r="A11" s="31"/>
      <c r="B11" s="3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1"/>
      <c r="P11" s="2"/>
      <c r="Q11" s="35"/>
      <c r="R11" s="36"/>
    </row>
    <row r="12" spans="1:20" s="4" customFormat="1" ht="15" customHeight="1" x14ac:dyDescent="0.2">
      <c r="A12" s="255" t="s">
        <v>75</v>
      </c>
      <c r="B12" s="256"/>
      <c r="C12" s="3"/>
      <c r="D12" s="249" t="s">
        <v>54</v>
      </c>
      <c r="E12" s="250"/>
      <c r="F12" s="251"/>
      <c r="G12" s="254" t="s">
        <v>56</v>
      </c>
      <c r="H12" s="226" t="s">
        <v>55</v>
      </c>
      <c r="I12" s="228"/>
      <c r="J12" s="231" t="s">
        <v>99</v>
      </c>
      <c r="K12" s="242">
        <f>D13/H13</f>
        <v>49.69041095890411</v>
      </c>
      <c r="L12" s="243"/>
      <c r="M12" s="231" t="s">
        <v>57</v>
      </c>
      <c r="N12" s="276">
        <f>ROUNDUP(K12,1)</f>
        <v>49.7</v>
      </c>
      <c r="O12" s="277"/>
      <c r="P12" s="280" t="s">
        <v>123</v>
      </c>
      <c r="Q12" s="281"/>
      <c r="R12" s="281"/>
      <c r="S12" s="281"/>
    </row>
    <row r="13" spans="1:20" s="4" customFormat="1" ht="15" customHeight="1" x14ac:dyDescent="0.2">
      <c r="A13" s="256"/>
      <c r="B13" s="256"/>
      <c r="C13" s="3"/>
      <c r="D13" s="257">
        <f>O8</f>
        <v>18137</v>
      </c>
      <c r="E13" s="258"/>
      <c r="F13" s="46" t="s">
        <v>25</v>
      </c>
      <c r="G13" s="254"/>
      <c r="H13" s="119">
        <v>365</v>
      </c>
      <c r="I13" s="47" t="s">
        <v>26</v>
      </c>
      <c r="J13" s="232"/>
      <c r="K13" s="244"/>
      <c r="L13" s="245"/>
      <c r="M13" s="231"/>
      <c r="N13" s="278"/>
      <c r="O13" s="279"/>
      <c r="P13" s="280"/>
      <c r="Q13" s="281"/>
      <c r="R13" s="281"/>
      <c r="S13" s="281"/>
    </row>
    <row r="14" spans="1:20" s="4" customFormat="1" ht="4.5" customHeight="1" x14ac:dyDescent="0.2">
      <c r="A14" s="31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1"/>
      <c r="P14" s="2"/>
      <c r="Q14" s="35"/>
      <c r="R14" s="36"/>
    </row>
    <row r="15" spans="1:20" s="4" customFormat="1" ht="15" customHeight="1" x14ac:dyDescent="0.2">
      <c r="A15" s="248" t="s">
        <v>189</v>
      </c>
      <c r="B15" s="248"/>
      <c r="C15" s="248"/>
      <c r="D15" s="249" t="s">
        <v>75</v>
      </c>
      <c r="E15" s="250"/>
      <c r="F15" s="251"/>
      <c r="G15" s="254" t="s">
        <v>56</v>
      </c>
      <c r="H15" s="229">
        <v>3</v>
      </c>
      <c r="I15" s="231" t="s">
        <v>99</v>
      </c>
      <c r="J15" s="242">
        <f>D16/H15</f>
        <v>16.566666666666666</v>
      </c>
      <c r="K15" s="243"/>
      <c r="L15" s="231" t="s">
        <v>57</v>
      </c>
      <c r="M15" s="233">
        <f>ROUNDUP(J15,0)</f>
        <v>17</v>
      </c>
      <c r="N15" s="234"/>
      <c r="O15" s="240" t="s">
        <v>206</v>
      </c>
      <c r="P15" s="241"/>
      <c r="Q15" s="241"/>
      <c r="R15" s="241"/>
      <c r="S15" s="241"/>
    </row>
    <row r="16" spans="1:20" s="4" customFormat="1" ht="15" customHeight="1" x14ac:dyDescent="0.2">
      <c r="A16" s="248"/>
      <c r="B16" s="248"/>
      <c r="C16" s="248"/>
      <c r="D16" s="252">
        <f>Q8</f>
        <v>49.7</v>
      </c>
      <c r="E16" s="253"/>
      <c r="F16" s="46" t="s">
        <v>25</v>
      </c>
      <c r="G16" s="254"/>
      <c r="H16" s="230"/>
      <c r="I16" s="232"/>
      <c r="J16" s="244"/>
      <c r="K16" s="245"/>
      <c r="L16" s="231"/>
      <c r="M16" s="235"/>
      <c r="N16" s="236"/>
      <c r="O16" s="240"/>
      <c r="P16" s="241"/>
      <c r="Q16" s="241"/>
      <c r="R16" s="241"/>
      <c r="S16" s="241"/>
      <c r="T16" s="1"/>
    </row>
    <row r="17" spans="1:19" s="4" customFormat="1" ht="5.25" customHeight="1" x14ac:dyDescent="0.2">
      <c r="A17" s="39"/>
      <c r="B17" s="3"/>
      <c r="C17" s="3"/>
      <c r="D17" s="1"/>
      <c r="E17" s="121"/>
      <c r="F17" s="1"/>
      <c r="G17" s="1"/>
      <c r="H17" s="1"/>
      <c r="I17" s="1"/>
      <c r="J17" s="1"/>
      <c r="K17" s="1"/>
      <c r="L17" s="1"/>
      <c r="M17" s="1"/>
      <c r="N17" s="1"/>
      <c r="O17" s="31"/>
      <c r="P17" s="2"/>
      <c r="Q17" s="35"/>
      <c r="R17" s="36"/>
    </row>
    <row r="18" spans="1:19" s="4" customFormat="1" ht="16.5" customHeight="1" x14ac:dyDescent="0.2">
      <c r="A18" s="297" t="s">
        <v>110</v>
      </c>
      <c r="B18" s="297"/>
      <c r="C18" s="297"/>
      <c r="D18" s="298"/>
      <c r="E18" s="203">
        <f>ROUND(M15/7*2,1)</f>
        <v>4.9000000000000004</v>
      </c>
      <c r="F18" s="46" t="s">
        <v>190</v>
      </c>
      <c r="G18" s="69"/>
      <c r="H18" s="246"/>
      <c r="I18" s="247"/>
      <c r="J18" s="247"/>
      <c r="K18" s="247"/>
      <c r="L18" s="133"/>
      <c r="M18" s="2"/>
      <c r="N18" s="1"/>
    </row>
    <row r="19" spans="1:19" s="4" customFormat="1" ht="5.25" customHeight="1" x14ac:dyDescent="0.2">
      <c r="A19" s="39"/>
      <c r="B19" s="3"/>
      <c r="C19" s="3"/>
      <c r="D19" s="1"/>
      <c r="E19" s="121"/>
      <c r="F19" s="1"/>
      <c r="G19" s="1"/>
      <c r="H19" s="1"/>
      <c r="I19" s="1"/>
      <c r="J19" s="1"/>
      <c r="K19" s="1"/>
      <c r="L19" s="121"/>
      <c r="M19" s="1"/>
      <c r="N19" s="1"/>
      <c r="O19" s="237" t="s">
        <v>85</v>
      </c>
      <c r="P19" s="237"/>
      <c r="Q19" s="35"/>
      <c r="R19" s="36"/>
    </row>
    <row r="20" spans="1:19" s="4" customFormat="1" ht="16.5" customHeight="1" x14ac:dyDescent="0.2">
      <c r="A20" s="255" t="s">
        <v>188</v>
      </c>
      <c r="B20" s="256"/>
      <c r="C20" s="256"/>
      <c r="D20" s="299"/>
      <c r="E20" s="203">
        <f>M15-E18</f>
        <v>12.1</v>
      </c>
      <c r="F20" s="46" t="s">
        <v>190</v>
      </c>
      <c r="G20" s="69"/>
      <c r="H20" s="174" t="s">
        <v>191</v>
      </c>
      <c r="I20" s="31"/>
      <c r="J20" s="1"/>
      <c r="K20" s="1"/>
      <c r="L20" s="120">
        <v>3</v>
      </c>
      <c r="M20" s="46" t="s">
        <v>28</v>
      </c>
      <c r="N20" s="69"/>
      <c r="O20" s="237"/>
      <c r="P20" s="237"/>
      <c r="Q20" s="120">
        <v>3</v>
      </c>
      <c r="R20" s="154" t="s">
        <v>25</v>
      </c>
      <c r="S20" s="69"/>
    </row>
    <row r="21" spans="1:19" s="4" customFormat="1" ht="5.25" customHeight="1" x14ac:dyDescent="0.2">
      <c r="A21" s="31"/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37"/>
      <c r="P21" s="237"/>
      <c r="Q21" s="32"/>
    </row>
    <row r="22" spans="1:19" s="4" customFormat="1" ht="14.25" customHeight="1" x14ac:dyDescent="0.2">
      <c r="A22" s="188" t="s">
        <v>59</v>
      </c>
      <c r="O22" s="238" t="s">
        <v>177</v>
      </c>
      <c r="P22" s="238"/>
      <c r="Q22" s="239"/>
      <c r="R22" s="187" t="s">
        <v>194</v>
      </c>
      <c r="S22" s="186" t="s">
        <v>195</v>
      </c>
    </row>
    <row r="23" spans="1:19" s="4" customFormat="1" ht="4.5" customHeight="1" x14ac:dyDescent="0.2">
      <c r="A23" s="5"/>
      <c r="B23" s="5"/>
    </row>
    <row r="24" spans="1:19" s="4" customFormat="1" ht="16.5" customHeight="1" x14ac:dyDescent="0.2">
      <c r="A24" s="161" t="s">
        <v>60</v>
      </c>
      <c r="B24" s="8"/>
      <c r="E24" s="120">
        <v>40</v>
      </c>
      <c r="F24" s="46" t="s">
        <v>12</v>
      </c>
      <c r="G24" s="141" t="s">
        <v>68</v>
      </c>
    </row>
    <row r="25" spans="1:19" s="4" customFormat="1" ht="5.25" customHeight="1" x14ac:dyDescent="0.2">
      <c r="A25" s="8"/>
      <c r="B25" s="8"/>
    </row>
    <row r="26" spans="1:19" s="4" customFormat="1" ht="15" customHeight="1" x14ac:dyDescent="0.2">
      <c r="A26" s="271" t="s">
        <v>61</v>
      </c>
      <c r="B26" s="241"/>
      <c r="C26" s="241"/>
      <c r="D26" s="241"/>
      <c r="E26" s="226" t="s">
        <v>62</v>
      </c>
      <c r="F26" s="227"/>
      <c r="G26" s="228"/>
      <c r="H26" s="141"/>
      <c r="I26" s="226" t="s">
        <v>63</v>
      </c>
      <c r="J26" s="227"/>
      <c r="K26" s="228"/>
      <c r="L26" s="141"/>
      <c r="M26" s="226" t="s">
        <v>64</v>
      </c>
      <c r="N26" s="227"/>
      <c r="O26" s="228"/>
      <c r="P26" s="141"/>
      <c r="Q26" s="226" t="s">
        <v>65</v>
      </c>
      <c r="R26" s="227"/>
      <c r="S26" s="228"/>
    </row>
    <row r="27" spans="1:19" s="4" customFormat="1" ht="16.5" customHeight="1" x14ac:dyDescent="0.2">
      <c r="A27" s="241"/>
      <c r="B27" s="241"/>
      <c r="C27" s="241"/>
      <c r="D27" s="241"/>
      <c r="E27" s="224">
        <v>160</v>
      </c>
      <c r="F27" s="225"/>
      <c r="G27" s="190" t="s">
        <v>197</v>
      </c>
      <c r="H27" s="141"/>
      <c r="I27" s="224">
        <v>165.7</v>
      </c>
      <c r="J27" s="225"/>
      <c r="K27" s="190" t="s">
        <v>197</v>
      </c>
      <c r="L27" s="141"/>
      <c r="M27" s="224">
        <v>171.4</v>
      </c>
      <c r="N27" s="225"/>
      <c r="O27" s="190" t="s">
        <v>197</v>
      </c>
      <c r="P27" s="141"/>
      <c r="Q27" s="224">
        <v>177.1</v>
      </c>
      <c r="R27" s="225"/>
      <c r="S27" s="190" t="s">
        <v>197</v>
      </c>
    </row>
    <row r="28" spans="1:19" s="4" customFormat="1" ht="5.25" customHeight="1" x14ac:dyDescent="0.2">
      <c r="A28" s="8"/>
      <c r="B28" s="8"/>
    </row>
    <row r="29" spans="1:19" s="4" customFormat="1" ht="14.25" customHeight="1" x14ac:dyDescent="0.2">
      <c r="A29" s="175" t="s">
        <v>217</v>
      </c>
      <c r="B29" s="176"/>
      <c r="C29" s="176"/>
      <c r="D29" s="177"/>
      <c r="E29" s="177"/>
      <c r="F29" s="177"/>
      <c r="G29" s="177"/>
      <c r="H29" s="177"/>
      <c r="I29" s="177"/>
      <c r="J29" s="178"/>
      <c r="K29" s="178"/>
      <c r="L29" s="179" t="s">
        <v>179</v>
      </c>
      <c r="M29" s="180"/>
      <c r="N29" s="180"/>
      <c r="O29" s="181"/>
      <c r="P29" s="182"/>
      <c r="Q29" s="183"/>
      <c r="R29" s="171"/>
    </row>
    <row r="30" spans="1:19" s="4" customFormat="1" ht="4.5" customHeight="1" x14ac:dyDescent="0.2">
      <c r="A30" s="5"/>
      <c r="B30" s="5"/>
    </row>
    <row r="31" spans="1:19" s="19" customFormat="1" ht="25.5" customHeight="1" x14ac:dyDescent="0.2">
      <c r="A31" s="263" t="s">
        <v>47</v>
      </c>
      <c r="B31" s="272"/>
      <c r="C31" s="49" t="s">
        <v>4</v>
      </c>
      <c r="D31" s="263" t="s">
        <v>66</v>
      </c>
      <c r="E31" s="273"/>
      <c r="F31" s="49" t="s">
        <v>5</v>
      </c>
      <c r="G31" s="49" t="s">
        <v>7</v>
      </c>
      <c r="H31" s="189" t="s">
        <v>33</v>
      </c>
      <c r="I31" s="189" t="s">
        <v>35</v>
      </c>
      <c r="J31" s="189" t="s">
        <v>36</v>
      </c>
      <c r="K31" s="189" t="s">
        <v>37</v>
      </c>
      <c r="L31" s="189" t="s">
        <v>38</v>
      </c>
      <c r="M31" s="189" t="s">
        <v>39</v>
      </c>
      <c r="N31" s="189" t="s">
        <v>40</v>
      </c>
      <c r="O31" s="189" t="s">
        <v>41</v>
      </c>
      <c r="P31" s="189" t="s">
        <v>34</v>
      </c>
      <c r="Q31" s="189" t="s">
        <v>42</v>
      </c>
      <c r="R31" s="189" t="s">
        <v>43</v>
      </c>
      <c r="S31" s="189" t="s">
        <v>44</v>
      </c>
    </row>
    <row r="32" spans="1:19" s="19" customFormat="1" ht="13.5" customHeight="1" x14ac:dyDescent="0.2">
      <c r="A32" s="261" t="s">
        <v>139</v>
      </c>
      <c r="B32" s="262"/>
      <c r="C32" s="21" t="s">
        <v>0</v>
      </c>
      <c r="D32" s="263" t="s">
        <v>140</v>
      </c>
      <c r="E32" s="264"/>
      <c r="F32" s="21" t="s">
        <v>10</v>
      </c>
      <c r="G32" s="21" t="s">
        <v>10</v>
      </c>
      <c r="H32" s="20" t="s">
        <v>162</v>
      </c>
      <c r="I32" s="20" t="s">
        <v>162</v>
      </c>
      <c r="J32" s="20" t="s">
        <v>162</v>
      </c>
      <c r="K32" s="20" t="s">
        <v>162</v>
      </c>
      <c r="L32" s="20" t="s">
        <v>162</v>
      </c>
      <c r="M32" s="20" t="s">
        <v>162</v>
      </c>
      <c r="N32" s="20" t="s">
        <v>162</v>
      </c>
      <c r="O32" s="20" t="s">
        <v>162</v>
      </c>
      <c r="P32" s="20" t="s">
        <v>162</v>
      </c>
      <c r="Q32" s="20" t="s">
        <v>162</v>
      </c>
      <c r="R32" s="20" t="s">
        <v>162</v>
      </c>
      <c r="S32" s="20" t="s">
        <v>162</v>
      </c>
    </row>
    <row r="33" spans="1:19" s="19" customFormat="1" ht="13.5" customHeight="1" x14ac:dyDescent="0.2">
      <c r="A33" s="261" t="s">
        <v>165</v>
      </c>
      <c r="B33" s="262"/>
      <c r="C33" s="21" t="s">
        <v>113</v>
      </c>
      <c r="D33" s="263" t="s">
        <v>166</v>
      </c>
      <c r="E33" s="264"/>
      <c r="F33" s="21" t="s">
        <v>9</v>
      </c>
      <c r="G33" s="21" t="s">
        <v>9</v>
      </c>
      <c r="H33" s="20">
        <v>20</v>
      </c>
      <c r="I33" s="20">
        <v>20</v>
      </c>
      <c r="J33" s="20">
        <v>20</v>
      </c>
      <c r="K33" s="20">
        <v>20</v>
      </c>
      <c r="L33" s="20">
        <v>20</v>
      </c>
      <c r="M33" s="20">
        <v>20</v>
      </c>
      <c r="N33" s="20">
        <v>20</v>
      </c>
      <c r="O33" s="20">
        <v>20</v>
      </c>
      <c r="P33" s="20">
        <v>20</v>
      </c>
      <c r="Q33" s="20">
        <v>20</v>
      </c>
      <c r="R33" s="20">
        <v>20</v>
      </c>
      <c r="S33" s="20">
        <v>20</v>
      </c>
    </row>
    <row r="34" spans="1:19" s="19" customFormat="1" ht="15" customHeight="1" x14ac:dyDescent="0.2">
      <c r="A34" s="261" t="s">
        <v>108</v>
      </c>
      <c r="B34" s="262"/>
      <c r="C34" s="21" t="s">
        <v>0</v>
      </c>
      <c r="D34" s="263" t="s">
        <v>167</v>
      </c>
      <c r="E34" s="264"/>
      <c r="F34" s="21" t="s">
        <v>10</v>
      </c>
      <c r="G34" s="21" t="s">
        <v>10</v>
      </c>
      <c r="H34" s="20" t="s">
        <v>162</v>
      </c>
      <c r="I34" s="20" t="s">
        <v>162</v>
      </c>
      <c r="J34" s="20" t="s">
        <v>162</v>
      </c>
      <c r="K34" s="20" t="s">
        <v>162</v>
      </c>
      <c r="L34" s="20" t="s">
        <v>162</v>
      </c>
      <c r="M34" s="20" t="s">
        <v>162</v>
      </c>
      <c r="N34" s="20" t="s">
        <v>162</v>
      </c>
      <c r="O34" s="20" t="s">
        <v>162</v>
      </c>
      <c r="P34" s="20" t="s">
        <v>162</v>
      </c>
      <c r="Q34" s="20" t="s">
        <v>162</v>
      </c>
      <c r="R34" s="20" t="s">
        <v>162</v>
      </c>
      <c r="S34" s="20" t="s">
        <v>162</v>
      </c>
    </row>
    <row r="35" spans="1:19" s="22" customFormat="1" ht="13.5" customHeight="1" x14ac:dyDescent="0.2">
      <c r="A35" s="50" t="s">
        <v>81</v>
      </c>
      <c r="B35" s="48"/>
      <c r="C35" s="21" t="s">
        <v>0</v>
      </c>
      <c r="D35" s="263" t="s">
        <v>151</v>
      </c>
      <c r="E35" s="273"/>
      <c r="F35" s="21" t="s">
        <v>10</v>
      </c>
      <c r="G35" s="21" t="s">
        <v>10</v>
      </c>
      <c r="H35" s="21" t="s">
        <v>76</v>
      </c>
      <c r="I35" s="21" t="s">
        <v>76</v>
      </c>
      <c r="J35" s="21" t="s">
        <v>76</v>
      </c>
      <c r="K35" s="21" t="s">
        <v>76</v>
      </c>
      <c r="L35" s="21" t="s">
        <v>76</v>
      </c>
      <c r="M35" s="21" t="s">
        <v>76</v>
      </c>
      <c r="N35" s="21" t="s">
        <v>76</v>
      </c>
      <c r="O35" s="21" t="s">
        <v>76</v>
      </c>
      <c r="P35" s="21" t="s">
        <v>76</v>
      </c>
      <c r="Q35" s="21" t="s">
        <v>76</v>
      </c>
      <c r="R35" s="21" t="s">
        <v>76</v>
      </c>
      <c r="S35" s="21" t="s">
        <v>76</v>
      </c>
    </row>
    <row r="36" spans="1:19" s="22" customFormat="1" ht="13.5" customHeight="1" x14ac:dyDescent="0.2">
      <c r="A36" s="261" t="s">
        <v>107</v>
      </c>
      <c r="B36" s="262"/>
      <c r="C36" s="21" t="s">
        <v>113</v>
      </c>
      <c r="D36" s="263" t="s">
        <v>168</v>
      </c>
      <c r="E36" s="273"/>
      <c r="F36" s="21" t="s">
        <v>9</v>
      </c>
      <c r="G36" s="21" t="s">
        <v>9</v>
      </c>
      <c r="H36" s="21">
        <v>60</v>
      </c>
      <c r="I36" s="21">
        <v>60</v>
      </c>
      <c r="J36" s="21">
        <v>60</v>
      </c>
      <c r="K36" s="21">
        <v>60</v>
      </c>
      <c r="L36" s="21">
        <v>60</v>
      </c>
      <c r="M36" s="21">
        <v>60</v>
      </c>
      <c r="N36" s="21">
        <v>60</v>
      </c>
      <c r="O36" s="21">
        <v>60</v>
      </c>
      <c r="P36" s="21">
        <v>60</v>
      </c>
      <c r="Q36" s="21">
        <v>60</v>
      </c>
      <c r="R36" s="21">
        <v>60</v>
      </c>
      <c r="S36" s="21">
        <v>60</v>
      </c>
    </row>
    <row r="37" spans="1:19" s="23" customFormat="1" ht="13.5" customHeight="1" x14ac:dyDescent="0.2">
      <c r="A37" s="50" t="s">
        <v>18</v>
      </c>
      <c r="B37" s="48"/>
      <c r="C37" s="21" t="s">
        <v>0</v>
      </c>
      <c r="D37" s="263" t="s">
        <v>22</v>
      </c>
      <c r="E37" s="273"/>
      <c r="F37" s="21" t="s">
        <v>11</v>
      </c>
      <c r="G37" s="21" t="s">
        <v>11</v>
      </c>
      <c r="H37" s="21" t="s">
        <v>76</v>
      </c>
      <c r="I37" s="21" t="s">
        <v>76</v>
      </c>
      <c r="J37" s="21" t="s">
        <v>76</v>
      </c>
      <c r="K37" s="21" t="s">
        <v>76</v>
      </c>
      <c r="L37" s="21" t="s">
        <v>76</v>
      </c>
      <c r="M37" s="21" t="s">
        <v>76</v>
      </c>
      <c r="N37" s="21" t="s">
        <v>76</v>
      </c>
      <c r="O37" s="21" t="s">
        <v>76</v>
      </c>
      <c r="P37" s="21" t="s">
        <v>76</v>
      </c>
      <c r="Q37" s="21" t="s">
        <v>76</v>
      </c>
      <c r="R37" s="21" t="s">
        <v>76</v>
      </c>
      <c r="S37" s="21" t="s">
        <v>76</v>
      </c>
    </row>
    <row r="38" spans="1:19" s="23" customFormat="1" ht="6" customHeight="1" x14ac:dyDescent="0.2">
      <c r="A38" s="316" t="s">
        <v>134</v>
      </c>
      <c r="B38" s="317"/>
      <c r="C38" s="156" t="s">
        <v>133</v>
      </c>
      <c r="D38" s="318" t="s">
        <v>133</v>
      </c>
      <c r="E38" s="317"/>
      <c r="F38" s="155" t="s">
        <v>134</v>
      </c>
      <c r="G38" s="155" t="s">
        <v>134</v>
      </c>
      <c r="H38" s="155" t="s">
        <v>134</v>
      </c>
      <c r="I38" s="155" t="s">
        <v>134</v>
      </c>
      <c r="J38" s="155" t="s">
        <v>134</v>
      </c>
      <c r="K38" s="155" t="s">
        <v>134</v>
      </c>
      <c r="L38" s="155" t="s">
        <v>134</v>
      </c>
      <c r="M38" s="155" t="s">
        <v>134</v>
      </c>
      <c r="N38" s="155" t="s">
        <v>134</v>
      </c>
      <c r="O38" s="155" t="s">
        <v>134</v>
      </c>
      <c r="P38" s="155" t="s">
        <v>134</v>
      </c>
      <c r="Q38" s="155" t="s">
        <v>134</v>
      </c>
      <c r="R38" s="155" t="s">
        <v>134</v>
      </c>
      <c r="S38" s="155" t="s">
        <v>134</v>
      </c>
    </row>
    <row r="39" spans="1:19" s="23" customFormat="1" ht="11.25" customHeight="1" x14ac:dyDescent="0.2">
      <c r="A39" s="50" t="s">
        <v>153</v>
      </c>
      <c r="B39" s="48"/>
      <c r="C39" s="21" t="s">
        <v>0</v>
      </c>
      <c r="D39" s="263" t="s">
        <v>21</v>
      </c>
      <c r="E39" s="273"/>
      <c r="F39" s="21" t="s">
        <v>11</v>
      </c>
      <c r="G39" s="21" t="s">
        <v>11</v>
      </c>
      <c r="H39" s="21" t="s">
        <v>76</v>
      </c>
      <c r="I39" s="21" t="s">
        <v>76</v>
      </c>
      <c r="J39" s="21" t="s">
        <v>76</v>
      </c>
      <c r="K39" s="21" t="s">
        <v>76</v>
      </c>
      <c r="L39" s="21" t="s">
        <v>76</v>
      </c>
      <c r="M39" s="21" t="s">
        <v>76</v>
      </c>
      <c r="N39" s="21" t="s">
        <v>76</v>
      </c>
      <c r="O39" s="21" t="s">
        <v>76</v>
      </c>
      <c r="P39" s="21" t="s">
        <v>76</v>
      </c>
      <c r="Q39" s="21" t="s">
        <v>76</v>
      </c>
      <c r="R39" s="21" t="s">
        <v>76</v>
      </c>
      <c r="S39" s="21" t="s">
        <v>76</v>
      </c>
    </row>
    <row r="40" spans="1:19" s="23" customFormat="1" ht="13.5" customHeight="1" x14ac:dyDescent="0.2">
      <c r="A40" s="50" t="s">
        <v>161</v>
      </c>
      <c r="B40" s="48"/>
      <c r="C40" s="21" t="s">
        <v>1</v>
      </c>
      <c r="D40" s="263" t="s">
        <v>152</v>
      </c>
      <c r="E40" s="273"/>
      <c r="F40" s="21" t="s">
        <v>11</v>
      </c>
      <c r="G40" s="21" t="s">
        <v>11</v>
      </c>
      <c r="H40" s="21">
        <v>88</v>
      </c>
      <c r="I40" s="21">
        <v>89</v>
      </c>
      <c r="J40" s="21">
        <v>89</v>
      </c>
      <c r="K40" s="21">
        <v>89</v>
      </c>
      <c r="L40" s="21">
        <v>89</v>
      </c>
      <c r="M40" s="21">
        <v>89</v>
      </c>
      <c r="N40" s="21">
        <v>89</v>
      </c>
      <c r="O40" s="21">
        <v>89</v>
      </c>
      <c r="P40" s="21">
        <v>89</v>
      </c>
      <c r="Q40" s="21">
        <v>89</v>
      </c>
      <c r="R40" s="21">
        <v>89</v>
      </c>
      <c r="S40" s="21">
        <v>89</v>
      </c>
    </row>
    <row r="41" spans="1:19" s="23" customFormat="1" ht="13.5" customHeight="1" x14ac:dyDescent="0.2">
      <c r="A41" s="50" t="s">
        <v>111</v>
      </c>
      <c r="B41" s="48"/>
      <c r="C41" s="21" t="s">
        <v>143</v>
      </c>
      <c r="D41" s="263" t="s">
        <v>144</v>
      </c>
      <c r="E41" s="273"/>
      <c r="F41" s="21" t="s">
        <v>11</v>
      </c>
      <c r="G41" s="21" t="s">
        <v>11</v>
      </c>
      <c r="H41" s="21" t="s">
        <v>76</v>
      </c>
      <c r="I41" s="21" t="s">
        <v>76</v>
      </c>
      <c r="J41" s="21" t="s">
        <v>76</v>
      </c>
      <c r="K41" s="21" t="s">
        <v>76</v>
      </c>
      <c r="L41" s="21" t="s">
        <v>76</v>
      </c>
      <c r="M41" s="21" t="s">
        <v>76</v>
      </c>
      <c r="N41" s="21" t="s">
        <v>76</v>
      </c>
      <c r="O41" s="21" t="s">
        <v>76</v>
      </c>
      <c r="P41" s="21" t="s">
        <v>76</v>
      </c>
      <c r="Q41" s="21" t="s">
        <v>76</v>
      </c>
      <c r="R41" s="21" t="s">
        <v>76</v>
      </c>
      <c r="S41" s="21" t="s">
        <v>76</v>
      </c>
    </row>
    <row r="42" spans="1:19" s="23" customFormat="1" ht="13.5" customHeight="1" x14ac:dyDescent="0.2">
      <c r="A42" s="261" t="s">
        <v>141</v>
      </c>
      <c r="B42" s="262"/>
      <c r="C42" s="21" t="s">
        <v>143</v>
      </c>
      <c r="D42" s="263" t="s">
        <v>145</v>
      </c>
      <c r="E42" s="264"/>
      <c r="F42" s="21" t="s">
        <v>11</v>
      </c>
      <c r="G42" s="21" t="s">
        <v>11</v>
      </c>
      <c r="H42" s="21" t="s">
        <v>76</v>
      </c>
      <c r="I42" s="21" t="s">
        <v>76</v>
      </c>
      <c r="J42" s="21" t="s">
        <v>76</v>
      </c>
      <c r="K42" s="21" t="s">
        <v>76</v>
      </c>
      <c r="L42" s="21" t="s">
        <v>76</v>
      </c>
      <c r="M42" s="21" t="s">
        <v>76</v>
      </c>
      <c r="N42" s="21" t="s">
        <v>76</v>
      </c>
      <c r="O42" s="21" t="s">
        <v>76</v>
      </c>
      <c r="P42" s="21" t="s">
        <v>76</v>
      </c>
      <c r="Q42" s="21" t="s">
        <v>76</v>
      </c>
      <c r="R42" s="21" t="s">
        <v>76</v>
      </c>
      <c r="S42" s="21" t="s">
        <v>76</v>
      </c>
    </row>
    <row r="43" spans="1:19" s="23" customFormat="1" ht="13.5" customHeight="1" x14ac:dyDescent="0.2">
      <c r="A43" s="261" t="s">
        <v>142</v>
      </c>
      <c r="B43" s="262"/>
      <c r="C43" s="21" t="s">
        <v>143</v>
      </c>
      <c r="D43" s="263" t="s">
        <v>146</v>
      </c>
      <c r="E43" s="264"/>
      <c r="F43" s="21" t="s">
        <v>11</v>
      </c>
      <c r="G43" s="21" t="s">
        <v>11</v>
      </c>
      <c r="H43" s="21" t="s">
        <v>76</v>
      </c>
      <c r="I43" s="21" t="s">
        <v>76</v>
      </c>
      <c r="J43" s="21" t="s">
        <v>76</v>
      </c>
      <c r="K43" s="21" t="s">
        <v>76</v>
      </c>
      <c r="L43" s="21" t="s">
        <v>76</v>
      </c>
      <c r="M43" s="21" t="s">
        <v>76</v>
      </c>
      <c r="N43" s="21" t="s">
        <v>76</v>
      </c>
      <c r="O43" s="21" t="s">
        <v>76</v>
      </c>
      <c r="P43" s="21" t="s">
        <v>76</v>
      </c>
      <c r="Q43" s="21" t="s">
        <v>76</v>
      </c>
      <c r="R43" s="21" t="s">
        <v>76</v>
      </c>
      <c r="S43" s="21" t="s">
        <v>76</v>
      </c>
    </row>
    <row r="44" spans="1:19" s="23" customFormat="1" ht="13.5" customHeight="1" x14ac:dyDescent="0.2">
      <c r="A44" s="50" t="s">
        <v>13</v>
      </c>
      <c r="B44" s="48"/>
      <c r="C44" s="21" t="s">
        <v>0</v>
      </c>
      <c r="D44" s="263" t="s">
        <v>169</v>
      </c>
      <c r="E44" s="273"/>
      <c r="F44" s="21" t="s">
        <v>11</v>
      </c>
      <c r="G44" s="21" t="s">
        <v>11</v>
      </c>
      <c r="H44" s="21" t="s">
        <v>76</v>
      </c>
      <c r="I44" s="21" t="s">
        <v>76</v>
      </c>
      <c r="J44" s="21" t="s">
        <v>76</v>
      </c>
      <c r="K44" s="21" t="s">
        <v>76</v>
      </c>
      <c r="L44" s="21" t="s">
        <v>76</v>
      </c>
      <c r="M44" s="21" t="s">
        <v>76</v>
      </c>
      <c r="N44" s="21" t="s">
        <v>76</v>
      </c>
      <c r="O44" s="21" t="s">
        <v>76</v>
      </c>
      <c r="P44" s="21" t="s">
        <v>76</v>
      </c>
      <c r="Q44" s="21" t="s">
        <v>76</v>
      </c>
      <c r="R44" s="21" t="s">
        <v>76</v>
      </c>
      <c r="S44" s="21" t="s">
        <v>76</v>
      </c>
    </row>
    <row r="45" spans="1:19" s="23" customFormat="1" ht="13.5" customHeight="1" x14ac:dyDescent="0.2">
      <c r="A45" s="50" t="s">
        <v>14</v>
      </c>
      <c r="B45" s="48"/>
      <c r="C45" s="21" t="s">
        <v>0</v>
      </c>
      <c r="D45" s="263" t="s">
        <v>170</v>
      </c>
      <c r="E45" s="273"/>
      <c r="F45" s="21" t="s">
        <v>11</v>
      </c>
      <c r="G45" s="21" t="s">
        <v>11</v>
      </c>
      <c r="H45" s="21" t="s">
        <v>76</v>
      </c>
      <c r="I45" s="21" t="s">
        <v>76</v>
      </c>
      <c r="J45" s="21" t="s">
        <v>76</v>
      </c>
      <c r="K45" s="21" t="s">
        <v>76</v>
      </c>
      <c r="L45" s="21" t="s">
        <v>76</v>
      </c>
      <c r="M45" s="21" t="s">
        <v>76</v>
      </c>
      <c r="N45" s="21" t="s">
        <v>76</v>
      </c>
      <c r="O45" s="21" t="s">
        <v>76</v>
      </c>
      <c r="P45" s="21" t="s">
        <v>76</v>
      </c>
      <c r="Q45" s="21" t="s">
        <v>76</v>
      </c>
      <c r="R45" s="21" t="s">
        <v>76</v>
      </c>
      <c r="S45" s="21" t="s">
        <v>76</v>
      </c>
    </row>
    <row r="46" spans="1:19" s="23" customFormat="1" ht="13.5" customHeight="1" x14ac:dyDescent="0.2">
      <c r="A46" s="50" t="s">
        <v>15</v>
      </c>
      <c r="B46" s="48"/>
      <c r="C46" s="21" t="s">
        <v>0</v>
      </c>
      <c r="D46" s="263" t="s">
        <v>171</v>
      </c>
      <c r="E46" s="273"/>
      <c r="F46" s="21" t="s">
        <v>11</v>
      </c>
      <c r="G46" s="21" t="s">
        <v>11</v>
      </c>
      <c r="H46" s="21" t="s">
        <v>76</v>
      </c>
      <c r="I46" s="21" t="s">
        <v>76</v>
      </c>
      <c r="J46" s="21" t="s">
        <v>76</v>
      </c>
      <c r="K46" s="21" t="s">
        <v>76</v>
      </c>
      <c r="L46" s="21" t="s">
        <v>76</v>
      </c>
      <c r="M46" s="21" t="s">
        <v>76</v>
      </c>
      <c r="N46" s="21" t="s">
        <v>76</v>
      </c>
      <c r="O46" s="21" t="s">
        <v>76</v>
      </c>
      <c r="P46" s="21" t="s">
        <v>76</v>
      </c>
      <c r="Q46" s="21" t="s">
        <v>76</v>
      </c>
      <c r="R46" s="21" t="s">
        <v>76</v>
      </c>
      <c r="S46" s="21" t="s">
        <v>76</v>
      </c>
    </row>
    <row r="47" spans="1:19" s="23" customFormat="1" ht="6.75" customHeight="1" x14ac:dyDescent="0.2">
      <c r="A47" s="316" t="s">
        <v>134</v>
      </c>
      <c r="B47" s="317"/>
      <c r="C47" s="156" t="s">
        <v>133</v>
      </c>
      <c r="D47" s="318" t="s">
        <v>133</v>
      </c>
      <c r="E47" s="317"/>
      <c r="F47" s="155" t="s">
        <v>134</v>
      </c>
      <c r="G47" s="155" t="s">
        <v>134</v>
      </c>
      <c r="H47" s="155" t="s">
        <v>134</v>
      </c>
      <c r="I47" s="155" t="s">
        <v>134</v>
      </c>
      <c r="J47" s="155" t="s">
        <v>134</v>
      </c>
      <c r="K47" s="155" t="s">
        <v>134</v>
      </c>
      <c r="L47" s="155" t="s">
        <v>134</v>
      </c>
      <c r="M47" s="155" t="s">
        <v>134</v>
      </c>
      <c r="N47" s="155" t="s">
        <v>134</v>
      </c>
      <c r="O47" s="155" t="s">
        <v>134</v>
      </c>
      <c r="P47" s="155" t="s">
        <v>134</v>
      </c>
      <c r="Q47" s="155" t="s">
        <v>134</v>
      </c>
      <c r="R47" s="155" t="s">
        <v>134</v>
      </c>
      <c r="S47" s="155" t="s">
        <v>134</v>
      </c>
    </row>
    <row r="48" spans="1:19" s="23" customFormat="1" ht="13.5" customHeight="1" x14ac:dyDescent="0.2">
      <c r="A48" s="50" t="s">
        <v>16</v>
      </c>
      <c r="B48" s="48"/>
      <c r="C48" s="21" t="s">
        <v>0</v>
      </c>
      <c r="D48" s="263" t="s">
        <v>172</v>
      </c>
      <c r="E48" s="273"/>
      <c r="F48" s="21" t="s">
        <v>11</v>
      </c>
      <c r="G48" s="21" t="s">
        <v>11</v>
      </c>
      <c r="H48" s="21" t="s">
        <v>76</v>
      </c>
      <c r="I48" s="21" t="s">
        <v>76</v>
      </c>
      <c r="J48" s="21" t="s">
        <v>76</v>
      </c>
      <c r="K48" s="21" t="s">
        <v>76</v>
      </c>
      <c r="L48" s="21" t="s">
        <v>76</v>
      </c>
      <c r="M48" s="21" t="s">
        <v>76</v>
      </c>
      <c r="N48" s="21" t="s">
        <v>76</v>
      </c>
      <c r="O48" s="21" t="s">
        <v>76</v>
      </c>
      <c r="P48" s="21" t="s">
        <v>76</v>
      </c>
      <c r="Q48" s="21" t="s">
        <v>76</v>
      </c>
      <c r="R48" s="21" t="s">
        <v>76</v>
      </c>
      <c r="S48" s="21" t="s">
        <v>76</v>
      </c>
    </row>
    <row r="49" spans="1:19" s="23" customFormat="1" ht="13.5" customHeight="1" x14ac:dyDescent="0.2">
      <c r="A49" s="50" t="s">
        <v>17</v>
      </c>
      <c r="B49" s="48"/>
      <c r="C49" s="21" t="s">
        <v>0</v>
      </c>
      <c r="D49" s="263" t="s">
        <v>173</v>
      </c>
      <c r="E49" s="273"/>
      <c r="F49" s="21" t="s">
        <v>11</v>
      </c>
      <c r="G49" s="21" t="s">
        <v>11</v>
      </c>
      <c r="H49" s="21" t="s">
        <v>76</v>
      </c>
      <c r="I49" s="21" t="s">
        <v>76</v>
      </c>
      <c r="J49" s="21" t="s">
        <v>76</v>
      </c>
      <c r="K49" s="21" t="s">
        <v>76</v>
      </c>
      <c r="L49" s="21" t="s">
        <v>76</v>
      </c>
      <c r="M49" s="21" t="s">
        <v>76</v>
      </c>
      <c r="N49" s="21" t="s">
        <v>76</v>
      </c>
      <c r="O49" s="21" t="s">
        <v>76</v>
      </c>
      <c r="P49" s="21" t="s">
        <v>76</v>
      </c>
      <c r="Q49" s="21" t="s">
        <v>76</v>
      </c>
      <c r="R49" s="21" t="s">
        <v>76</v>
      </c>
      <c r="S49" s="21" t="s">
        <v>76</v>
      </c>
    </row>
    <row r="50" spans="1:19" s="23" customFormat="1" ht="13.5" customHeight="1" x14ac:dyDescent="0.2">
      <c r="A50" s="50" t="s">
        <v>135</v>
      </c>
      <c r="B50" s="48"/>
      <c r="C50" s="21" t="s">
        <v>112</v>
      </c>
      <c r="D50" s="263" t="s">
        <v>24</v>
      </c>
      <c r="E50" s="273"/>
      <c r="F50" s="21" t="s">
        <v>11</v>
      </c>
      <c r="G50" s="21" t="s">
        <v>11</v>
      </c>
      <c r="H50" s="21" t="s">
        <v>76</v>
      </c>
      <c r="I50" s="21">
        <v>48</v>
      </c>
      <c r="J50" s="24" t="s">
        <v>77</v>
      </c>
      <c r="K50" s="21"/>
      <c r="L50" s="21"/>
      <c r="M50" s="21"/>
      <c r="N50" s="21"/>
      <c r="O50" s="21"/>
      <c r="P50" s="21"/>
      <c r="Q50" s="21"/>
      <c r="R50" s="21"/>
      <c r="S50" s="21"/>
    </row>
    <row r="51" spans="1:19" s="23" customFormat="1" ht="13.5" customHeight="1" x14ac:dyDescent="0.2">
      <c r="A51" s="50" t="s">
        <v>136</v>
      </c>
      <c r="B51" s="48"/>
      <c r="C51" s="21" t="s">
        <v>2</v>
      </c>
      <c r="D51" s="263" t="s">
        <v>174</v>
      </c>
      <c r="E51" s="273"/>
      <c r="F51" s="21" t="s">
        <v>9</v>
      </c>
      <c r="G51" s="21" t="s">
        <v>9</v>
      </c>
      <c r="H51" s="21">
        <v>50</v>
      </c>
      <c r="I51" s="21">
        <v>87</v>
      </c>
      <c r="J51" s="21">
        <v>87</v>
      </c>
      <c r="K51" s="21">
        <v>87</v>
      </c>
      <c r="L51" s="21">
        <v>87</v>
      </c>
      <c r="M51" s="21">
        <v>87</v>
      </c>
      <c r="N51" s="21">
        <v>87</v>
      </c>
      <c r="O51" s="21">
        <v>87</v>
      </c>
      <c r="P51" s="21">
        <v>87</v>
      </c>
      <c r="Q51" s="21">
        <v>87</v>
      </c>
      <c r="R51" s="21">
        <v>87</v>
      </c>
      <c r="S51" s="21">
        <v>87</v>
      </c>
    </row>
    <row r="52" spans="1:19" s="23" customFormat="1" ht="13.5" customHeight="1" x14ac:dyDescent="0.2">
      <c r="A52" s="50" t="s">
        <v>137</v>
      </c>
      <c r="B52" s="48"/>
      <c r="C52" s="21" t="s">
        <v>2</v>
      </c>
      <c r="D52" s="263" t="s">
        <v>175</v>
      </c>
      <c r="E52" s="273"/>
      <c r="F52" s="21" t="s">
        <v>11</v>
      </c>
      <c r="G52" s="21" t="s">
        <v>9</v>
      </c>
      <c r="H52" s="21">
        <v>130</v>
      </c>
      <c r="I52" s="21">
        <v>130</v>
      </c>
      <c r="J52" s="21">
        <v>130</v>
      </c>
      <c r="K52" s="21">
        <v>130</v>
      </c>
      <c r="L52" s="21">
        <v>130</v>
      </c>
      <c r="M52" s="21">
        <v>130</v>
      </c>
      <c r="N52" s="21">
        <v>130</v>
      </c>
      <c r="O52" s="21">
        <v>130</v>
      </c>
      <c r="P52" s="21">
        <v>130</v>
      </c>
      <c r="Q52" s="21">
        <v>130</v>
      </c>
      <c r="R52" s="21">
        <v>130</v>
      </c>
      <c r="S52" s="21">
        <v>130</v>
      </c>
    </row>
    <row r="53" spans="1:19" s="23" customFormat="1" ht="13.5" customHeight="1" x14ac:dyDescent="0.2">
      <c r="A53" s="50" t="s">
        <v>138</v>
      </c>
      <c r="B53" s="48"/>
      <c r="C53" s="21" t="s">
        <v>2</v>
      </c>
      <c r="D53" s="263" t="s">
        <v>23</v>
      </c>
      <c r="E53" s="273"/>
      <c r="F53" s="21" t="s">
        <v>11</v>
      </c>
      <c r="G53" s="21" t="s">
        <v>9</v>
      </c>
      <c r="H53" s="21">
        <v>140</v>
      </c>
      <c r="I53" s="21">
        <v>160</v>
      </c>
      <c r="J53" s="21">
        <v>160</v>
      </c>
      <c r="K53" s="21">
        <v>160</v>
      </c>
      <c r="L53" s="21">
        <v>160</v>
      </c>
      <c r="M53" s="21">
        <v>160</v>
      </c>
      <c r="N53" s="21">
        <v>160</v>
      </c>
      <c r="O53" s="21">
        <v>160</v>
      </c>
      <c r="P53" s="21">
        <v>160</v>
      </c>
      <c r="Q53" s="21">
        <v>160</v>
      </c>
      <c r="R53" s="21">
        <v>160</v>
      </c>
      <c r="S53" s="21">
        <v>160</v>
      </c>
    </row>
    <row r="54" spans="1:19" s="23" customFormat="1" ht="13.5" customHeight="1" x14ac:dyDescent="0.2">
      <c r="A54" s="50" t="s">
        <v>160</v>
      </c>
      <c r="B54" s="48"/>
      <c r="C54" s="21" t="s">
        <v>0</v>
      </c>
      <c r="D54" s="263" t="s">
        <v>176</v>
      </c>
      <c r="E54" s="264"/>
      <c r="F54" s="21" t="s">
        <v>11</v>
      </c>
      <c r="G54" s="21" t="s">
        <v>11</v>
      </c>
      <c r="H54" s="21" t="s">
        <v>76</v>
      </c>
      <c r="I54" s="21" t="s">
        <v>76</v>
      </c>
      <c r="J54" s="21" t="s">
        <v>76</v>
      </c>
      <c r="K54" s="21" t="s">
        <v>76</v>
      </c>
      <c r="L54" s="21" t="s">
        <v>76</v>
      </c>
      <c r="M54" s="21" t="s">
        <v>76</v>
      </c>
      <c r="N54" s="21" t="s">
        <v>76</v>
      </c>
      <c r="O54" s="21" t="s">
        <v>76</v>
      </c>
      <c r="P54" s="21" t="s">
        <v>76</v>
      </c>
      <c r="Q54" s="21" t="s">
        <v>76</v>
      </c>
      <c r="R54" s="21" t="s">
        <v>76</v>
      </c>
      <c r="S54" s="21" t="s">
        <v>76</v>
      </c>
    </row>
    <row r="55" spans="1:19" s="23" customFormat="1" ht="13.5" customHeight="1" x14ac:dyDescent="0.2">
      <c r="A55" s="50" t="s">
        <v>147</v>
      </c>
      <c r="B55" s="48"/>
      <c r="C55" s="21" t="s">
        <v>0</v>
      </c>
      <c r="D55" s="263" t="s">
        <v>149</v>
      </c>
      <c r="E55" s="273"/>
      <c r="F55" s="21" t="s">
        <v>11</v>
      </c>
      <c r="G55" s="21" t="s">
        <v>11</v>
      </c>
      <c r="H55" s="21" t="s">
        <v>76</v>
      </c>
      <c r="I55" s="21" t="s">
        <v>76</v>
      </c>
      <c r="J55" s="21" t="s">
        <v>76</v>
      </c>
      <c r="K55" s="21" t="s">
        <v>76</v>
      </c>
      <c r="L55" s="21" t="s">
        <v>76</v>
      </c>
      <c r="M55" s="21" t="s">
        <v>76</v>
      </c>
      <c r="N55" s="21" t="s">
        <v>76</v>
      </c>
      <c r="O55" s="21" t="s">
        <v>76</v>
      </c>
      <c r="P55" s="21" t="s">
        <v>76</v>
      </c>
      <c r="Q55" s="21" t="s">
        <v>76</v>
      </c>
      <c r="R55" s="21" t="s">
        <v>76</v>
      </c>
      <c r="S55" s="21" t="s">
        <v>76</v>
      </c>
    </row>
    <row r="56" spans="1:19" s="23" customFormat="1" ht="13.5" customHeight="1" x14ac:dyDescent="0.2">
      <c r="A56" s="50" t="s">
        <v>148</v>
      </c>
      <c r="B56" s="48"/>
      <c r="C56" s="21" t="s">
        <v>0</v>
      </c>
      <c r="D56" s="263" t="s">
        <v>150</v>
      </c>
      <c r="E56" s="273"/>
      <c r="F56" s="21" t="s">
        <v>11</v>
      </c>
      <c r="G56" s="21" t="s">
        <v>11</v>
      </c>
      <c r="H56" s="21" t="s">
        <v>76</v>
      </c>
      <c r="I56" s="21" t="s">
        <v>76</v>
      </c>
      <c r="J56" s="21" t="s">
        <v>76</v>
      </c>
      <c r="K56" s="21" t="s">
        <v>76</v>
      </c>
      <c r="L56" s="21" t="s">
        <v>76</v>
      </c>
      <c r="M56" s="21" t="s">
        <v>76</v>
      </c>
      <c r="N56" s="21" t="s">
        <v>76</v>
      </c>
      <c r="O56" s="21" t="s">
        <v>76</v>
      </c>
      <c r="P56" s="21" t="s">
        <v>76</v>
      </c>
      <c r="Q56" s="21" t="s">
        <v>76</v>
      </c>
      <c r="R56" s="21" t="s">
        <v>76</v>
      </c>
      <c r="S56" s="21" t="s">
        <v>76</v>
      </c>
    </row>
    <row r="57" spans="1:19" s="23" customFormat="1" ht="13.5" customHeight="1" x14ac:dyDescent="0.2">
      <c r="A57" s="50" t="s">
        <v>154</v>
      </c>
      <c r="B57" s="48"/>
      <c r="C57" s="21" t="s">
        <v>0</v>
      </c>
      <c r="D57" s="263" t="s">
        <v>156</v>
      </c>
      <c r="E57" s="273"/>
      <c r="F57" s="21" t="s">
        <v>11</v>
      </c>
      <c r="G57" s="21" t="s">
        <v>11</v>
      </c>
      <c r="H57" s="21" t="s">
        <v>76</v>
      </c>
      <c r="I57" s="21" t="s">
        <v>76</v>
      </c>
      <c r="J57" s="21" t="s">
        <v>76</v>
      </c>
      <c r="K57" s="21" t="s">
        <v>76</v>
      </c>
      <c r="L57" s="21" t="s">
        <v>76</v>
      </c>
      <c r="M57" s="21" t="s">
        <v>76</v>
      </c>
      <c r="N57" s="21" t="s">
        <v>76</v>
      </c>
      <c r="O57" s="21" t="s">
        <v>76</v>
      </c>
      <c r="P57" s="21" t="s">
        <v>76</v>
      </c>
      <c r="Q57" s="21" t="s">
        <v>76</v>
      </c>
      <c r="R57" s="21" t="s">
        <v>76</v>
      </c>
      <c r="S57" s="21" t="s">
        <v>76</v>
      </c>
    </row>
    <row r="58" spans="1:19" s="23" customFormat="1" ht="13.5" customHeight="1" x14ac:dyDescent="0.2">
      <c r="A58" s="50" t="s">
        <v>155</v>
      </c>
      <c r="B58" s="48"/>
      <c r="C58" s="21" t="s">
        <v>0</v>
      </c>
      <c r="D58" s="263" t="s">
        <v>157</v>
      </c>
      <c r="E58" s="273"/>
      <c r="F58" s="21" t="s">
        <v>11</v>
      </c>
      <c r="G58" s="21" t="s">
        <v>11</v>
      </c>
      <c r="H58" s="21" t="s">
        <v>76</v>
      </c>
      <c r="I58" s="21" t="s">
        <v>76</v>
      </c>
      <c r="J58" s="21" t="s">
        <v>76</v>
      </c>
      <c r="K58" s="21" t="s">
        <v>76</v>
      </c>
      <c r="L58" s="21" t="s">
        <v>76</v>
      </c>
      <c r="M58" s="21" t="s">
        <v>76</v>
      </c>
      <c r="N58" s="21" t="s">
        <v>76</v>
      </c>
      <c r="O58" s="21" t="s">
        <v>76</v>
      </c>
      <c r="P58" s="21" t="s">
        <v>76</v>
      </c>
      <c r="Q58" s="21" t="s">
        <v>76</v>
      </c>
      <c r="R58" s="21" t="s">
        <v>76</v>
      </c>
      <c r="S58" s="21" t="s">
        <v>76</v>
      </c>
    </row>
    <row r="59" spans="1:19" s="23" customFormat="1" ht="13.5" customHeight="1" x14ac:dyDescent="0.2">
      <c r="A59" s="50" t="s">
        <v>164</v>
      </c>
      <c r="B59" s="48"/>
      <c r="C59" s="21" t="s">
        <v>0</v>
      </c>
      <c r="D59" s="263" t="s">
        <v>158</v>
      </c>
      <c r="E59" s="273"/>
      <c r="F59" s="21" t="s">
        <v>11</v>
      </c>
      <c r="G59" s="21" t="s">
        <v>11</v>
      </c>
      <c r="H59" s="21" t="s">
        <v>76</v>
      </c>
      <c r="I59" s="21" t="s">
        <v>76</v>
      </c>
      <c r="J59" s="21" t="s">
        <v>76</v>
      </c>
      <c r="K59" s="21" t="s">
        <v>76</v>
      </c>
      <c r="L59" s="21" t="s">
        <v>76</v>
      </c>
      <c r="M59" s="21" t="s">
        <v>76</v>
      </c>
      <c r="N59" s="21" t="s">
        <v>76</v>
      </c>
      <c r="O59" s="21" t="s">
        <v>76</v>
      </c>
      <c r="P59" s="21" t="s">
        <v>76</v>
      </c>
      <c r="Q59" s="21" t="s">
        <v>76</v>
      </c>
      <c r="R59" s="21" t="s">
        <v>76</v>
      </c>
      <c r="S59" s="21" t="s">
        <v>76</v>
      </c>
    </row>
    <row r="60" spans="1:19" s="23" customFormat="1" ht="13.5" customHeight="1" x14ac:dyDescent="0.2">
      <c r="A60" s="50" t="s">
        <v>193</v>
      </c>
      <c r="B60" s="48"/>
      <c r="C60" s="21" t="s">
        <v>0</v>
      </c>
      <c r="D60" s="263" t="s">
        <v>159</v>
      </c>
      <c r="E60" s="273"/>
      <c r="F60" s="21" t="s">
        <v>11</v>
      </c>
      <c r="G60" s="21" t="s">
        <v>11</v>
      </c>
      <c r="H60" s="21" t="s">
        <v>76</v>
      </c>
      <c r="I60" s="21" t="s">
        <v>76</v>
      </c>
      <c r="J60" s="21" t="s">
        <v>76</v>
      </c>
      <c r="K60" s="21" t="s">
        <v>76</v>
      </c>
      <c r="L60" s="21" t="s">
        <v>76</v>
      </c>
      <c r="M60" s="21" t="s">
        <v>76</v>
      </c>
      <c r="N60" s="21" t="s">
        <v>76</v>
      </c>
      <c r="O60" s="21" t="s">
        <v>76</v>
      </c>
      <c r="P60" s="21" t="s">
        <v>76</v>
      </c>
      <c r="Q60" s="21" t="s">
        <v>76</v>
      </c>
      <c r="R60" s="21" t="s">
        <v>76</v>
      </c>
      <c r="S60" s="21" t="s">
        <v>76</v>
      </c>
    </row>
    <row r="61" spans="1:19" s="23" customFormat="1" ht="7.5" customHeight="1" thickBot="1" x14ac:dyDescent="0.25">
      <c r="A61" s="157"/>
      <c r="B61" s="158"/>
      <c r="C61" s="159"/>
      <c r="D61" s="314"/>
      <c r="E61" s="315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2" spans="1:19" s="23" customFormat="1" ht="13.5" customHeight="1" thickTop="1" x14ac:dyDescent="0.2">
      <c r="A62" s="304" t="s">
        <v>6</v>
      </c>
      <c r="B62" s="306" t="s">
        <v>8</v>
      </c>
      <c r="C62" s="306"/>
      <c r="D62" s="306"/>
      <c r="E62" s="306"/>
      <c r="F62" s="306"/>
      <c r="G62" s="307"/>
      <c r="H62" s="60">
        <v>5</v>
      </c>
      <c r="I62" s="60">
        <v>5</v>
      </c>
      <c r="J62" s="60">
        <v>5</v>
      </c>
      <c r="K62" s="60">
        <v>5</v>
      </c>
      <c r="L62" s="60">
        <v>5</v>
      </c>
      <c r="M62" s="60">
        <v>5</v>
      </c>
      <c r="N62" s="60">
        <v>5</v>
      </c>
      <c r="O62" s="60">
        <v>5</v>
      </c>
      <c r="P62" s="60">
        <v>5</v>
      </c>
      <c r="Q62" s="60">
        <v>5</v>
      </c>
      <c r="R62" s="60">
        <v>5</v>
      </c>
      <c r="S62" s="61">
        <v>5</v>
      </c>
    </row>
    <row r="63" spans="1:19" s="23" customFormat="1" ht="13.5" customHeight="1" x14ac:dyDescent="0.2">
      <c r="A63" s="305"/>
      <c r="B63" s="308" t="s">
        <v>184</v>
      </c>
      <c r="C63" s="308"/>
      <c r="D63" s="308"/>
      <c r="E63" s="308"/>
      <c r="F63" s="308"/>
      <c r="G63" s="309"/>
      <c r="H63" s="53">
        <f>H40</f>
        <v>88</v>
      </c>
      <c r="I63" s="25">
        <f>I40</f>
        <v>89</v>
      </c>
      <c r="J63" s="25">
        <f t="shared" ref="J63:S63" si="1">J40</f>
        <v>89</v>
      </c>
      <c r="K63" s="25">
        <f t="shared" si="1"/>
        <v>89</v>
      </c>
      <c r="L63" s="25">
        <f>L40</f>
        <v>89</v>
      </c>
      <c r="M63" s="25">
        <f t="shared" si="1"/>
        <v>89</v>
      </c>
      <c r="N63" s="25">
        <f t="shared" si="1"/>
        <v>89</v>
      </c>
      <c r="O63" s="25">
        <f t="shared" si="1"/>
        <v>89</v>
      </c>
      <c r="P63" s="25">
        <f t="shared" si="1"/>
        <v>89</v>
      </c>
      <c r="Q63" s="25">
        <f t="shared" si="1"/>
        <v>89</v>
      </c>
      <c r="R63" s="25">
        <f t="shared" si="1"/>
        <v>89</v>
      </c>
      <c r="S63" s="62">
        <f t="shared" si="1"/>
        <v>89</v>
      </c>
    </row>
    <row r="64" spans="1:19" s="23" customFormat="1" ht="13.5" customHeight="1" x14ac:dyDescent="0.2">
      <c r="A64" s="305"/>
      <c r="B64" s="310" t="s">
        <v>182</v>
      </c>
      <c r="C64" s="310"/>
      <c r="D64" s="310"/>
      <c r="E64" s="310"/>
      <c r="F64" s="310"/>
      <c r="G64" s="311"/>
      <c r="H64" s="52">
        <f>ROUNDDOWN(H63/H70,2)</f>
        <v>0.51</v>
      </c>
      <c r="I64" s="52">
        <f>ROUNDDOWN(I63/I70,2)</f>
        <v>0.5</v>
      </c>
      <c r="J64" s="52">
        <f t="shared" ref="J64:S64" si="2">ROUNDDOWN(J63/J70,2)</f>
        <v>0.51</v>
      </c>
      <c r="K64" s="52">
        <f t="shared" si="2"/>
        <v>0.5</v>
      </c>
      <c r="L64" s="52">
        <f>ROUNDDOWN(L63/L70,2)</f>
        <v>0.5</v>
      </c>
      <c r="M64" s="52">
        <f>ROUNDDOWN(M63/M70,2)</f>
        <v>0.51</v>
      </c>
      <c r="N64" s="52">
        <f>ROUNDDOWN(N63/N70,2)</f>
        <v>0.5</v>
      </c>
      <c r="O64" s="52">
        <f>ROUNDDOWN(O63/O70,2)</f>
        <v>0.51</v>
      </c>
      <c r="P64" s="52">
        <f t="shared" si="2"/>
        <v>0.5</v>
      </c>
      <c r="Q64" s="52">
        <f t="shared" si="2"/>
        <v>0.5</v>
      </c>
      <c r="R64" s="52">
        <f t="shared" si="2"/>
        <v>0.55000000000000004</v>
      </c>
      <c r="S64" s="162">
        <f t="shared" si="2"/>
        <v>0.5</v>
      </c>
    </row>
    <row r="65" spans="1:19" s="23" customFormat="1" ht="13.5" customHeight="1" thickBot="1" x14ac:dyDescent="0.25">
      <c r="A65" s="300" t="s">
        <v>186</v>
      </c>
      <c r="B65" s="301"/>
      <c r="C65" s="301"/>
      <c r="D65" s="302" t="s">
        <v>78</v>
      </c>
      <c r="E65" s="302"/>
      <c r="F65" s="302"/>
      <c r="G65" s="303"/>
      <c r="H65" s="63">
        <f>H62+H64</f>
        <v>5.51</v>
      </c>
      <c r="I65" s="63">
        <f>I62+I64</f>
        <v>5.5</v>
      </c>
      <c r="J65" s="63">
        <f t="shared" ref="J65:S65" si="3">J62+J64</f>
        <v>5.51</v>
      </c>
      <c r="K65" s="63">
        <f t="shared" si="3"/>
        <v>5.5</v>
      </c>
      <c r="L65" s="63">
        <f t="shared" si="3"/>
        <v>5.5</v>
      </c>
      <c r="M65" s="63">
        <f t="shared" si="3"/>
        <v>5.51</v>
      </c>
      <c r="N65" s="63">
        <f t="shared" si="3"/>
        <v>5.5</v>
      </c>
      <c r="O65" s="63">
        <f t="shared" si="3"/>
        <v>5.51</v>
      </c>
      <c r="P65" s="63">
        <f t="shared" si="3"/>
        <v>5.5</v>
      </c>
      <c r="Q65" s="63">
        <f t="shared" si="3"/>
        <v>5.5</v>
      </c>
      <c r="R65" s="63">
        <f t="shared" si="3"/>
        <v>5.55</v>
      </c>
      <c r="S65" s="163">
        <f t="shared" si="3"/>
        <v>5.5</v>
      </c>
    </row>
    <row r="66" spans="1:19" s="23" customFormat="1" ht="13.5" customHeight="1" thickTop="1" x14ac:dyDescent="0.2">
      <c r="A66" s="312" t="s">
        <v>181</v>
      </c>
      <c r="B66" s="306" t="s">
        <v>180</v>
      </c>
      <c r="C66" s="306"/>
      <c r="D66" s="306"/>
      <c r="E66" s="306"/>
      <c r="F66" s="306"/>
      <c r="G66" s="307"/>
      <c r="H66" s="60">
        <v>22</v>
      </c>
      <c r="I66" s="60">
        <v>21</v>
      </c>
      <c r="J66" s="60">
        <v>21</v>
      </c>
      <c r="K66" s="60">
        <v>21</v>
      </c>
      <c r="L66" s="60">
        <v>21</v>
      </c>
      <c r="M66" s="60">
        <v>21</v>
      </c>
      <c r="N66" s="60">
        <v>21</v>
      </c>
      <c r="O66" s="60">
        <v>21</v>
      </c>
      <c r="P66" s="60">
        <v>21</v>
      </c>
      <c r="Q66" s="60">
        <v>21</v>
      </c>
      <c r="R66" s="60">
        <v>21</v>
      </c>
      <c r="S66" s="61">
        <v>21</v>
      </c>
    </row>
    <row r="67" spans="1:19" s="23" customFormat="1" ht="13.5" customHeight="1" x14ac:dyDescent="0.2">
      <c r="A67" s="313"/>
      <c r="B67" s="308" t="s">
        <v>185</v>
      </c>
      <c r="C67" s="308"/>
      <c r="D67" s="308"/>
      <c r="E67" s="308"/>
      <c r="F67" s="308"/>
      <c r="G67" s="309"/>
      <c r="H67" s="25">
        <f>H40+H51+H53+H52</f>
        <v>408</v>
      </c>
      <c r="I67" s="25">
        <f>I50+I40+I51+I53+I52</f>
        <v>514</v>
      </c>
      <c r="J67" s="25">
        <f>J40+J51+J53+J52</f>
        <v>466</v>
      </c>
      <c r="K67" s="25">
        <f t="shared" ref="K67:S67" si="4">K50+K40+K51+K53+K52</f>
        <v>466</v>
      </c>
      <c r="L67" s="25">
        <f t="shared" si="4"/>
        <v>466</v>
      </c>
      <c r="M67" s="25">
        <f t="shared" si="4"/>
        <v>466</v>
      </c>
      <c r="N67" s="25">
        <f t="shared" si="4"/>
        <v>466</v>
      </c>
      <c r="O67" s="25">
        <f t="shared" si="4"/>
        <v>466</v>
      </c>
      <c r="P67" s="25">
        <f t="shared" si="4"/>
        <v>466</v>
      </c>
      <c r="Q67" s="25">
        <f t="shared" si="4"/>
        <v>466</v>
      </c>
      <c r="R67" s="25">
        <f t="shared" si="4"/>
        <v>466</v>
      </c>
      <c r="S67" s="62">
        <f t="shared" si="4"/>
        <v>466</v>
      </c>
    </row>
    <row r="68" spans="1:19" s="23" customFormat="1" ht="13.5" customHeight="1" x14ac:dyDescent="0.2">
      <c r="A68" s="313"/>
      <c r="B68" s="308" t="s">
        <v>183</v>
      </c>
      <c r="C68" s="308"/>
      <c r="D68" s="308"/>
      <c r="E68" s="308"/>
      <c r="F68" s="308"/>
      <c r="G68" s="309"/>
      <c r="H68" s="124">
        <f>ROUNDDOWN(H67/H70,1)</f>
        <v>2.2999999999999998</v>
      </c>
      <c r="I68" s="124">
        <f>ROUNDDOWN(I67/I70,1)</f>
        <v>2.9</v>
      </c>
      <c r="J68" s="124">
        <f t="shared" ref="J68:S68" si="5">ROUNDDOWN(J67/J70,1)</f>
        <v>2.7</v>
      </c>
      <c r="K68" s="124">
        <f t="shared" si="5"/>
        <v>2.6</v>
      </c>
      <c r="L68" s="124">
        <f t="shared" si="5"/>
        <v>2.6</v>
      </c>
      <c r="M68" s="124">
        <f t="shared" si="5"/>
        <v>2.7</v>
      </c>
      <c r="N68" s="124">
        <f t="shared" si="5"/>
        <v>2.6</v>
      </c>
      <c r="O68" s="124">
        <f t="shared" si="5"/>
        <v>2.7</v>
      </c>
      <c r="P68" s="124">
        <f t="shared" si="5"/>
        <v>2.6</v>
      </c>
      <c r="Q68" s="124">
        <f t="shared" si="5"/>
        <v>2.6</v>
      </c>
      <c r="R68" s="124">
        <f t="shared" si="5"/>
        <v>2.9</v>
      </c>
      <c r="S68" s="126">
        <f t="shared" si="5"/>
        <v>2.6</v>
      </c>
    </row>
    <row r="69" spans="1:19" s="23" customFormat="1" ht="13.5" customHeight="1" thickBot="1" x14ac:dyDescent="0.25">
      <c r="A69" s="300" t="s">
        <v>187</v>
      </c>
      <c r="B69" s="301"/>
      <c r="C69" s="301"/>
      <c r="D69" s="302" t="s">
        <v>79</v>
      </c>
      <c r="E69" s="302"/>
      <c r="F69" s="302"/>
      <c r="G69" s="303"/>
      <c r="H69" s="125">
        <f>H66+H68</f>
        <v>24.3</v>
      </c>
      <c r="I69" s="125">
        <f>I66+I68</f>
        <v>23.9</v>
      </c>
      <c r="J69" s="125">
        <f t="shared" ref="J69:S69" si="6">J66+J68</f>
        <v>23.7</v>
      </c>
      <c r="K69" s="125">
        <f t="shared" si="6"/>
        <v>23.6</v>
      </c>
      <c r="L69" s="125">
        <f t="shared" si="6"/>
        <v>23.6</v>
      </c>
      <c r="M69" s="125">
        <f t="shared" si="6"/>
        <v>23.7</v>
      </c>
      <c r="N69" s="125">
        <f t="shared" si="6"/>
        <v>23.6</v>
      </c>
      <c r="O69" s="125">
        <f t="shared" si="6"/>
        <v>23.7</v>
      </c>
      <c r="P69" s="125">
        <f t="shared" si="6"/>
        <v>23.6</v>
      </c>
      <c r="Q69" s="125">
        <f t="shared" si="6"/>
        <v>23.6</v>
      </c>
      <c r="R69" s="125">
        <f t="shared" si="6"/>
        <v>23.9</v>
      </c>
      <c r="S69" s="127">
        <f t="shared" si="6"/>
        <v>23.6</v>
      </c>
    </row>
    <row r="70" spans="1:19" s="23" customFormat="1" ht="13.5" customHeight="1" thickTop="1" x14ac:dyDescent="0.2">
      <c r="A70" s="64" t="s">
        <v>53</v>
      </c>
      <c r="B70" s="65"/>
      <c r="C70" s="65"/>
      <c r="D70" s="66"/>
      <c r="E70" s="66"/>
      <c r="F70" s="67"/>
      <c r="G70" s="59"/>
      <c r="H70" s="68">
        <f>M27</f>
        <v>171.4</v>
      </c>
      <c r="I70" s="68">
        <f>Q27</f>
        <v>177.1</v>
      </c>
      <c r="J70" s="68">
        <f>M27</f>
        <v>171.4</v>
      </c>
      <c r="K70" s="68">
        <f>Q27</f>
        <v>177.1</v>
      </c>
      <c r="L70" s="68">
        <f>Q27</f>
        <v>177.1</v>
      </c>
      <c r="M70" s="68">
        <f>M27</f>
        <v>171.4</v>
      </c>
      <c r="N70" s="68">
        <f>Q27</f>
        <v>177.1</v>
      </c>
      <c r="O70" s="68">
        <f>M27</f>
        <v>171.4</v>
      </c>
      <c r="P70" s="68">
        <f>Q27</f>
        <v>177.1</v>
      </c>
      <c r="Q70" s="68">
        <f>Q27</f>
        <v>177.1</v>
      </c>
      <c r="R70" s="68">
        <f>E27</f>
        <v>160</v>
      </c>
      <c r="S70" s="68">
        <f>Q27</f>
        <v>177.1</v>
      </c>
    </row>
    <row r="71" spans="1:19" s="23" customFormat="1" ht="3.75" customHeight="1" x14ac:dyDescent="0.2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9" s="23" customFormat="1" ht="15.75" customHeight="1" x14ac:dyDescent="0.2">
      <c r="A72" s="51" t="s">
        <v>3</v>
      </c>
      <c r="B72" s="29"/>
      <c r="C72" s="22"/>
    </row>
    <row r="73" spans="1:19" s="23" customFormat="1" ht="15.75" customHeight="1" x14ac:dyDescent="0.2">
      <c r="A73" s="29"/>
      <c r="B73" s="29"/>
      <c r="C73" s="22"/>
    </row>
    <row r="74" spans="1:19" s="23" customFormat="1" ht="15.75" customHeight="1" x14ac:dyDescent="0.2">
      <c r="A74" s="29"/>
      <c r="B74" s="29"/>
      <c r="C74" s="22"/>
      <c r="I74" s="30"/>
    </row>
    <row r="75" spans="1:19" s="23" customFormat="1" ht="15.75" customHeight="1" x14ac:dyDescent="0.2">
      <c r="A75" s="29"/>
      <c r="B75" s="29"/>
      <c r="C75" s="22"/>
    </row>
    <row r="76" spans="1:19" s="23" customFormat="1" ht="15.75" customHeight="1" x14ac:dyDescent="0.2">
      <c r="A76" s="29"/>
      <c r="B76" s="29"/>
      <c r="C76" s="22"/>
    </row>
    <row r="77" spans="1:19" s="23" customFormat="1" ht="15.75" customHeight="1" x14ac:dyDescent="0.2">
      <c r="A77" s="29"/>
      <c r="B77" s="29"/>
      <c r="C77" s="22"/>
    </row>
    <row r="78" spans="1:19" s="23" customFormat="1" ht="15.75" customHeight="1" x14ac:dyDescent="0.2">
      <c r="A78" s="29"/>
      <c r="B78" s="29"/>
      <c r="C78" s="22"/>
    </row>
    <row r="79" spans="1:19" s="23" customFormat="1" ht="15.75" customHeight="1" x14ac:dyDescent="0.2">
      <c r="A79" s="29"/>
      <c r="B79" s="29"/>
      <c r="C79" s="22"/>
    </row>
    <row r="80" spans="1:19" s="23" customFormat="1" ht="15.75" customHeight="1" x14ac:dyDescent="0.2">
      <c r="A80" s="29"/>
      <c r="B80" s="29"/>
      <c r="C80" s="22"/>
    </row>
    <row r="81" spans="1:3" s="23" customFormat="1" ht="15.75" customHeight="1" x14ac:dyDescent="0.2">
      <c r="A81" s="29"/>
      <c r="B81" s="29"/>
      <c r="C81" s="22"/>
    </row>
    <row r="82" spans="1:3" s="23" customFormat="1" ht="15.75" customHeight="1" x14ac:dyDescent="0.2">
      <c r="A82" s="29"/>
      <c r="B82" s="29"/>
      <c r="C82" s="22"/>
    </row>
    <row r="83" spans="1:3" s="23" customFormat="1" ht="15.75" customHeight="1" x14ac:dyDescent="0.2">
      <c r="A83" s="29"/>
      <c r="B83" s="29"/>
      <c r="C83" s="22"/>
    </row>
    <row r="84" spans="1:3" s="23" customFormat="1" ht="15.75" customHeight="1" x14ac:dyDescent="0.2">
      <c r="A84" s="29"/>
      <c r="B84" s="29"/>
      <c r="C84" s="22"/>
    </row>
    <row r="85" spans="1:3" s="23" customFormat="1" ht="15.75" customHeight="1" x14ac:dyDescent="0.2">
      <c r="A85" s="29"/>
      <c r="B85" s="29"/>
      <c r="C85" s="22"/>
    </row>
    <row r="86" spans="1:3" s="23" customFormat="1" ht="15.75" customHeight="1" x14ac:dyDescent="0.2">
      <c r="A86" s="29"/>
      <c r="B86" s="29"/>
      <c r="C86" s="22"/>
    </row>
    <row r="87" spans="1:3" s="23" customFormat="1" ht="15.75" customHeight="1" x14ac:dyDescent="0.2">
      <c r="A87" s="29"/>
      <c r="B87" s="29"/>
      <c r="C87" s="22"/>
    </row>
    <row r="88" spans="1:3" s="23" customFormat="1" ht="15.75" customHeight="1" x14ac:dyDescent="0.2">
      <c r="A88" s="29"/>
      <c r="B88" s="29"/>
      <c r="C88" s="22"/>
    </row>
    <row r="89" spans="1:3" s="23" customFormat="1" ht="15.75" customHeight="1" x14ac:dyDescent="0.2">
      <c r="A89" s="29"/>
      <c r="B89" s="29"/>
      <c r="C89" s="22"/>
    </row>
    <row r="90" spans="1:3" s="23" customFormat="1" ht="15.75" customHeight="1" x14ac:dyDescent="0.2">
      <c r="A90" s="29"/>
      <c r="B90" s="29"/>
      <c r="C90" s="22"/>
    </row>
    <row r="91" spans="1:3" s="23" customFormat="1" ht="15.75" customHeight="1" x14ac:dyDescent="0.2">
      <c r="A91" s="29"/>
      <c r="B91" s="29"/>
      <c r="C91" s="22"/>
    </row>
    <row r="92" spans="1:3" s="23" customFormat="1" ht="15.75" customHeight="1" x14ac:dyDescent="0.2">
      <c r="A92" s="29"/>
      <c r="B92" s="29"/>
      <c r="C92" s="22"/>
    </row>
    <row r="93" spans="1:3" s="23" customFormat="1" ht="15.75" customHeight="1" x14ac:dyDescent="0.2">
      <c r="A93" s="29"/>
      <c r="B93" s="29"/>
      <c r="C93" s="22"/>
    </row>
    <row r="94" spans="1:3" s="23" customFormat="1" ht="15.75" customHeight="1" x14ac:dyDescent="0.2">
      <c r="A94" s="29"/>
      <c r="B94" s="29"/>
      <c r="C94" s="22"/>
    </row>
    <row r="95" spans="1:3" s="23" customFormat="1" ht="15.75" customHeight="1" x14ac:dyDescent="0.2">
      <c r="A95" s="29"/>
      <c r="B95" s="29"/>
      <c r="C95" s="22"/>
    </row>
    <row r="96" spans="1:3" s="23" customFormat="1" ht="15.75" customHeight="1" x14ac:dyDescent="0.2">
      <c r="A96" s="29"/>
      <c r="B96" s="29"/>
      <c r="C96" s="22"/>
    </row>
    <row r="97" spans="1:3" s="23" customFormat="1" ht="15.75" customHeight="1" x14ac:dyDescent="0.2">
      <c r="A97" s="29"/>
      <c r="B97" s="29"/>
      <c r="C97" s="22"/>
    </row>
    <row r="98" spans="1:3" s="23" customFormat="1" ht="15.75" customHeight="1" x14ac:dyDescent="0.2">
      <c r="A98" s="29"/>
      <c r="B98" s="29"/>
      <c r="C98" s="22"/>
    </row>
    <row r="99" spans="1:3" s="23" customFormat="1" ht="15.75" customHeight="1" x14ac:dyDescent="0.2">
      <c r="A99" s="29"/>
      <c r="B99" s="29"/>
      <c r="C99" s="22"/>
    </row>
    <row r="100" spans="1:3" s="23" customFormat="1" ht="15.75" customHeight="1" x14ac:dyDescent="0.2">
      <c r="A100" s="29"/>
      <c r="B100" s="29"/>
      <c r="C100" s="22"/>
    </row>
    <row r="101" spans="1:3" s="23" customFormat="1" ht="15.75" customHeight="1" x14ac:dyDescent="0.2">
      <c r="A101" s="29"/>
      <c r="B101" s="29"/>
      <c r="C101" s="22"/>
    </row>
    <row r="102" spans="1:3" s="23" customFormat="1" ht="15.75" customHeight="1" x14ac:dyDescent="0.2">
      <c r="A102" s="29"/>
      <c r="B102" s="29"/>
      <c r="C102" s="22"/>
    </row>
    <row r="103" spans="1:3" s="23" customFormat="1" ht="15.75" customHeight="1" x14ac:dyDescent="0.2">
      <c r="A103" s="29"/>
      <c r="B103" s="29"/>
      <c r="C103" s="22"/>
    </row>
    <row r="104" spans="1:3" s="23" customFormat="1" ht="15.75" customHeight="1" x14ac:dyDescent="0.2">
      <c r="A104" s="29"/>
      <c r="B104" s="29"/>
      <c r="C104" s="22"/>
    </row>
    <row r="105" spans="1:3" s="23" customFormat="1" ht="15.75" customHeight="1" x14ac:dyDescent="0.2">
      <c r="A105" s="29"/>
      <c r="B105" s="29"/>
      <c r="C105" s="22"/>
    </row>
    <row r="106" spans="1:3" s="23" customFormat="1" ht="15.75" customHeight="1" x14ac:dyDescent="0.2">
      <c r="A106" s="29"/>
      <c r="B106" s="29"/>
      <c r="C106" s="22"/>
    </row>
    <row r="107" spans="1:3" s="23" customFormat="1" ht="15.75" customHeight="1" x14ac:dyDescent="0.2">
      <c r="A107" s="29"/>
      <c r="B107" s="29"/>
      <c r="C107" s="22"/>
    </row>
    <row r="108" spans="1:3" s="23" customFormat="1" ht="15.75" customHeight="1" x14ac:dyDescent="0.2">
      <c r="A108" s="29"/>
      <c r="B108" s="29"/>
      <c r="C108" s="22"/>
    </row>
    <row r="109" spans="1:3" s="23" customFormat="1" ht="15.75" customHeight="1" x14ac:dyDescent="0.2">
      <c r="A109" s="29"/>
      <c r="B109" s="29"/>
      <c r="C109" s="22"/>
    </row>
    <row r="110" spans="1:3" s="23" customFormat="1" ht="15.75" customHeight="1" x14ac:dyDescent="0.2">
      <c r="A110" s="29"/>
      <c r="B110" s="29"/>
      <c r="C110" s="22"/>
    </row>
    <row r="111" spans="1:3" s="23" customFormat="1" ht="15.75" customHeight="1" x14ac:dyDescent="0.2">
      <c r="A111" s="29"/>
      <c r="B111" s="29"/>
      <c r="C111" s="22"/>
    </row>
    <row r="112" spans="1:3" s="23" customFormat="1" ht="15.75" customHeight="1" x14ac:dyDescent="0.2">
      <c r="A112" s="29"/>
      <c r="B112" s="29"/>
      <c r="C112" s="22"/>
    </row>
    <row r="113" spans="1:3" s="23" customFormat="1" ht="15.75" customHeight="1" x14ac:dyDescent="0.2">
      <c r="A113" s="29"/>
      <c r="B113" s="29"/>
      <c r="C113" s="22"/>
    </row>
    <row r="114" spans="1:3" s="23" customFormat="1" ht="15.75" customHeight="1" x14ac:dyDescent="0.2">
      <c r="A114" s="29"/>
      <c r="B114" s="29"/>
      <c r="C114" s="22"/>
    </row>
    <row r="115" spans="1:3" s="23" customFormat="1" ht="15.75" customHeight="1" x14ac:dyDescent="0.2">
      <c r="A115" s="29"/>
      <c r="B115" s="29"/>
      <c r="C115" s="22"/>
    </row>
    <row r="116" spans="1:3" s="23" customFormat="1" ht="15.75" customHeight="1" x14ac:dyDescent="0.2">
      <c r="A116" s="29"/>
      <c r="B116" s="29"/>
      <c r="C116" s="22"/>
    </row>
    <row r="117" spans="1:3" s="23" customFormat="1" ht="15.75" customHeight="1" x14ac:dyDescent="0.2">
      <c r="A117" s="29"/>
      <c r="B117" s="29"/>
      <c r="C117" s="22"/>
    </row>
    <row r="118" spans="1:3" s="23" customFormat="1" ht="15.75" customHeight="1" x14ac:dyDescent="0.2">
      <c r="A118" s="29"/>
      <c r="B118" s="29"/>
      <c r="C118" s="22"/>
    </row>
    <row r="119" spans="1:3" s="23" customFormat="1" ht="15.75" customHeight="1" x14ac:dyDescent="0.2">
      <c r="A119" s="29"/>
      <c r="B119" s="29"/>
      <c r="C119" s="22"/>
    </row>
    <row r="120" spans="1:3" s="23" customFormat="1" ht="15.75" customHeight="1" x14ac:dyDescent="0.2">
      <c r="A120" s="29"/>
      <c r="B120" s="29"/>
      <c r="C120" s="22"/>
    </row>
    <row r="121" spans="1:3" s="23" customFormat="1" ht="15.75" customHeight="1" x14ac:dyDescent="0.2">
      <c r="A121" s="29"/>
      <c r="B121" s="29"/>
      <c r="C121" s="22"/>
    </row>
    <row r="122" spans="1:3" s="23" customFormat="1" ht="15.75" customHeight="1" x14ac:dyDescent="0.2">
      <c r="A122" s="29"/>
      <c r="B122" s="29"/>
      <c r="C122" s="22"/>
    </row>
    <row r="123" spans="1:3" s="23" customFormat="1" ht="15.75" customHeight="1" x14ac:dyDescent="0.2">
      <c r="A123" s="29"/>
      <c r="B123" s="29"/>
      <c r="C123" s="22"/>
    </row>
    <row r="124" spans="1:3" s="23" customFormat="1" ht="15.75" customHeight="1" x14ac:dyDescent="0.2">
      <c r="A124" s="29"/>
      <c r="B124" s="29"/>
      <c r="C124" s="22"/>
    </row>
    <row r="125" spans="1:3" s="23" customFormat="1" ht="15.75" customHeight="1" x14ac:dyDescent="0.2">
      <c r="A125" s="29"/>
      <c r="B125" s="29"/>
      <c r="C125" s="22"/>
    </row>
  </sheetData>
  <mergeCells count="96">
    <mergeCell ref="D37:E37"/>
    <mergeCell ref="D49:E49"/>
    <mergeCell ref="D50:E50"/>
    <mergeCell ref="A42:B42"/>
    <mergeCell ref="A47:B47"/>
    <mergeCell ref="D45:E45"/>
    <mergeCell ref="D42:E42"/>
    <mergeCell ref="D39:E39"/>
    <mergeCell ref="D48:E48"/>
    <mergeCell ref="D46:E46"/>
    <mergeCell ref="D47:E47"/>
    <mergeCell ref="D61:E61"/>
    <mergeCell ref="D59:E59"/>
    <mergeCell ref="A38:B38"/>
    <mergeCell ref="D38:E38"/>
    <mergeCell ref="D40:E40"/>
    <mergeCell ref="D41:E41"/>
    <mergeCell ref="D60:E60"/>
    <mergeCell ref="D58:E58"/>
    <mergeCell ref="D54:E54"/>
    <mergeCell ref="D44:E44"/>
    <mergeCell ref="D51:E51"/>
    <mergeCell ref="D52:E52"/>
    <mergeCell ref="D55:E55"/>
    <mergeCell ref="D57:E57"/>
    <mergeCell ref="D53:E53"/>
    <mergeCell ref="D56:E56"/>
    <mergeCell ref="A69:G69"/>
    <mergeCell ref="A62:A64"/>
    <mergeCell ref="B62:G62"/>
    <mergeCell ref="B63:G63"/>
    <mergeCell ref="B64:G64"/>
    <mergeCell ref="A66:A68"/>
    <mergeCell ref="B68:G68"/>
    <mergeCell ref="A65:G65"/>
    <mergeCell ref="B66:G66"/>
    <mergeCell ref="B67:G67"/>
    <mergeCell ref="E27:F27"/>
    <mergeCell ref="E26:G26"/>
    <mergeCell ref="A18:D18"/>
    <mergeCell ref="D31:E31"/>
    <mergeCell ref="D35:E35"/>
    <mergeCell ref="A20:D20"/>
    <mergeCell ref="O5:P5"/>
    <mergeCell ref="N12:O13"/>
    <mergeCell ref="M12:M13"/>
    <mergeCell ref="P12:S13"/>
    <mergeCell ref="O6:P6"/>
    <mergeCell ref="Q5:S5"/>
    <mergeCell ref="O7:P7"/>
    <mergeCell ref="Q6:R6"/>
    <mergeCell ref="Q7:R7"/>
    <mergeCell ref="Q8:R8"/>
    <mergeCell ref="O8:P8"/>
    <mergeCell ref="A7:B7"/>
    <mergeCell ref="A34:B34"/>
    <mergeCell ref="A43:B43"/>
    <mergeCell ref="D43:E43"/>
    <mergeCell ref="A5:B5"/>
    <mergeCell ref="A8:B8"/>
    <mergeCell ref="A6:B6"/>
    <mergeCell ref="A26:D27"/>
    <mergeCell ref="A36:B36"/>
    <mergeCell ref="A32:B32"/>
    <mergeCell ref="D32:E32"/>
    <mergeCell ref="D34:E34"/>
    <mergeCell ref="A31:B31"/>
    <mergeCell ref="D33:E33"/>
    <mergeCell ref="A33:B33"/>
    <mergeCell ref="D36:E36"/>
    <mergeCell ref="K12:L13"/>
    <mergeCell ref="H18:K18"/>
    <mergeCell ref="A15:C16"/>
    <mergeCell ref="D15:F15"/>
    <mergeCell ref="D16:E16"/>
    <mergeCell ref="G12:G13"/>
    <mergeCell ref="A12:B13"/>
    <mergeCell ref="D12:F12"/>
    <mergeCell ref="D13:E13"/>
    <mergeCell ref="J12:J13"/>
    <mergeCell ref="H12:I12"/>
    <mergeCell ref="L15:L16"/>
    <mergeCell ref="J15:K16"/>
    <mergeCell ref="G15:G16"/>
    <mergeCell ref="I27:J27"/>
    <mergeCell ref="I26:K26"/>
    <mergeCell ref="H15:H16"/>
    <mergeCell ref="I15:I16"/>
    <mergeCell ref="Q26:S26"/>
    <mergeCell ref="Q27:R27"/>
    <mergeCell ref="M27:N27"/>
    <mergeCell ref="M26:O26"/>
    <mergeCell ref="M15:N16"/>
    <mergeCell ref="O19:P21"/>
    <mergeCell ref="O22:Q22"/>
    <mergeCell ref="O15:S16"/>
  </mergeCells>
  <phoneticPr fontId="2"/>
  <pageMargins left="0.41" right="0.32" top="0.44" bottom="0.2" header="0.61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T120"/>
  <sheetViews>
    <sheetView view="pageBreakPreview" zoomScaleNormal="100" zoomScaleSheetLayoutView="100" workbookViewId="0">
      <selection activeCell="A29" sqref="A29"/>
    </sheetView>
  </sheetViews>
  <sheetFormatPr defaultColWidth="9" defaultRowHeight="15.75" customHeight="1" x14ac:dyDescent="0.2"/>
  <cols>
    <col min="1" max="1" width="4" style="18" customWidth="1"/>
    <col min="2" max="2" width="9.26953125" style="18" customWidth="1"/>
    <col min="3" max="3" width="5.26953125" style="19" customWidth="1"/>
    <col min="4" max="18" width="5.26953125" style="17" customWidth="1"/>
    <col min="19" max="19" width="5.36328125" style="17" customWidth="1"/>
    <col min="20" max="16384" width="9" style="17"/>
  </cols>
  <sheetData>
    <row r="1" spans="1:20" s="45" customFormat="1" ht="15.75" customHeight="1" x14ac:dyDescent="0.2">
      <c r="A1" s="139" t="s">
        <v>125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42" t="s">
        <v>216</v>
      </c>
      <c r="Q1" s="145"/>
      <c r="R1" s="145"/>
      <c r="S1" s="145"/>
    </row>
    <row r="2" spans="1:20" s="4" customFormat="1" ht="9" customHeight="1" x14ac:dyDescent="0.2">
      <c r="N2" s="1"/>
      <c r="O2" s="1"/>
      <c r="P2" s="1"/>
      <c r="Q2" s="1"/>
      <c r="R2" s="1"/>
    </row>
    <row r="3" spans="1:20" s="4" customFormat="1" ht="14.25" customHeight="1" x14ac:dyDescent="0.2">
      <c r="A3" s="168" t="s">
        <v>210</v>
      </c>
      <c r="B3" s="169"/>
      <c r="C3" s="170"/>
      <c r="D3" s="169"/>
      <c r="E3" s="169"/>
      <c r="F3" s="171"/>
      <c r="J3" s="4" t="s">
        <v>202</v>
      </c>
    </row>
    <row r="4" spans="1:20" s="4" customFormat="1" ht="44.25" customHeight="1" x14ac:dyDescent="0.2">
      <c r="A4" s="265" t="s">
        <v>80</v>
      </c>
      <c r="B4" s="266"/>
      <c r="C4" s="114" t="s">
        <v>33</v>
      </c>
      <c r="D4" s="114" t="s">
        <v>35</v>
      </c>
      <c r="E4" s="114" t="s">
        <v>36</v>
      </c>
      <c r="F4" s="114" t="s">
        <v>37</v>
      </c>
      <c r="G4" s="114" t="s">
        <v>38</v>
      </c>
      <c r="H4" s="114" t="s">
        <v>39</v>
      </c>
      <c r="I4" s="114" t="s">
        <v>40</v>
      </c>
      <c r="J4" s="114" t="s">
        <v>41</v>
      </c>
      <c r="K4" s="114" t="s">
        <v>34</v>
      </c>
      <c r="L4" s="114" t="s">
        <v>42</v>
      </c>
      <c r="M4" s="114" t="s">
        <v>43</v>
      </c>
      <c r="N4" s="114" t="s">
        <v>44</v>
      </c>
      <c r="O4" s="274" t="s">
        <v>29</v>
      </c>
      <c r="P4" s="275"/>
      <c r="Q4" s="284" t="s">
        <v>101</v>
      </c>
      <c r="R4" s="285"/>
      <c r="S4" s="286"/>
    </row>
    <row r="5" spans="1:20" s="4" customFormat="1" ht="14.25" customHeight="1" x14ac:dyDescent="0.2">
      <c r="A5" s="269" t="s">
        <v>102</v>
      </c>
      <c r="B5" s="27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282">
        <f>SUM(C5:N5)</f>
        <v>0</v>
      </c>
      <c r="P5" s="283"/>
      <c r="Q5" s="329">
        <f>N11</f>
        <v>0</v>
      </c>
      <c r="R5" s="330"/>
      <c r="S5" s="335" t="s">
        <v>201</v>
      </c>
    </row>
    <row r="6" spans="1:20" s="4" customFormat="1" ht="14.25" customHeight="1" x14ac:dyDescent="0.2">
      <c r="A6" s="259" t="s">
        <v>203</v>
      </c>
      <c r="B6" s="260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46">
        <f>SUM(C6:N6)</f>
        <v>0</v>
      </c>
      <c r="P6" s="347"/>
      <c r="Q6" s="331"/>
      <c r="R6" s="332"/>
      <c r="S6" s="336"/>
    </row>
    <row r="7" spans="1:20" s="4" customFormat="1" ht="14.25" customHeight="1" x14ac:dyDescent="0.2">
      <c r="A7" s="267" t="s">
        <v>29</v>
      </c>
      <c r="B7" s="268"/>
      <c r="C7" s="193">
        <f>SUM(C5:C6)</f>
        <v>0</v>
      </c>
      <c r="D7" s="193">
        <f>SUM(D5:D6)</f>
        <v>0</v>
      </c>
      <c r="E7" s="193">
        <f t="shared" ref="E7:N7" si="0">SUM(E5:E6)</f>
        <v>0</v>
      </c>
      <c r="F7" s="193">
        <f t="shared" si="0"/>
        <v>0</v>
      </c>
      <c r="G7" s="193">
        <f t="shared" si="0"/>
        <v>0</v>
      </c>
      <c r="H7" s="193">
        <f t="shared" si="0"/>
        <v>0</v>
      </c>
      <c r="I7" s="193">
        <f t="shared" si="0"/>
        <v>0</v>
      </c>
      <c r="J7" s="193">
        <f t="shared" si="0"/>
        <v>0</v>
      </c>
      <c r="K7" s="193">
        <f t="shared" si="0"/>
        <v>0</v>
      </c>
      <c r="L7" s="193">
        <f t="shared" si="0"/>
        <v>0</v>
      </c>
      <c r="M7" s="193">
        <f t="shared" si="0"/>
        <v>0</v>
      </c>
      <c r="N7" s="193">
        <f t="shared" si="0"/>
        <v>0</v>
      </c>
      <c r="O7" s="295">
        <f>SUM(O5:O6)</f>
        <v>0</v>
      </c>
      <c r="P7" s="296"/>
      <c r="Q7" s="333"/>
      <c r="R7" s="334"/>
      <c r="S7" s="337"/>
    </row>
    <row r="8" spans="1:20" s="4" customFormat="1" ht="10.5" customHeight="1" x14ac:dyDescent="0.2">
      <c r="A8" s="31"/>
      <c r="B8" s="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35"/>
      <c r="R8" s="42"/>
    </row>
    <row r="9" spans="1:20" s="4" customFormat="1" ht="14.25" customHeight="1" x14ac:dyDescent="0.2">
      <c r="A9" s="188" t="s">
        <v>58</v>
      </c>
      <c r="B9" s="3"/>
      <c r="C9" s="40"/>
      <c r="D9" s="40"/>
      <c r="E9" s="40"/>
      <c r="F9" s="40"/>
      <c r="G9" s="40"/>
      <c r="H9" s="40"/>
      <c r="I9" s="40"/>
      <c r="J9" s="194"/>
      <c r="K9" s="40"/>
      <c r="L9" s="40"/>
      <c r="M9" s="40"/>
      <c r="N9" s="40"/>
      <c r="O9" s="40"/>
      <c r="P9" s="41"/>
      <c r="Q9" s="35"/>
      <c r="R9" s="42"/>
    </row>
    <row r="10" spans="1:20" s="4" customFormat="1" ht="7.5" customHeight="1" x14ac:dyDescent="0.2">
      <c r="A10" s="3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1"/>
      <c r="P10" s="2"/>
      <c r="Q10" s="35"/>
      <c r="R10" s="36"/>
    </row>
    <row r="11" spans="1:20" s="4" customFormat="1" ht="15" customHeight="1" x14ac:dyDescent="0.2">
      <c r="A11" s="255" t="s">
        <v>75</v>
      </c>
      <c r="B11" s="256"/>
      <c r="C11" s="3"/>
      <c r="D11" s="249" t="s">
        <v>54</v>
      </c>
      <c r="E11" s="250"/>
      <c r="F11" s="251"/>
      <c r="G11" s="254" t="s">
        <v>56</v>
      </c>
      <c r="H11" s="226" t="s">
        <v>55</v>
      </c>
      <c r="I11" s="228"/>
      <c r="J11" s="231" t="s">
        <v>99</v>
      </c>
      <c r="K11" s="338">
        <f>D12/H12</f>
        <v>0</v>
      </c>
      <c r="L11" s="339"/>
      <c r="M11" s="328" t="s">
        <v>196</v>
      </c>
      <c r="N11" s="342">
        <f>ROUNDUP(K11,1)</f>
        <v>0</v>
      </c>
      <c r="O11" s="343"/>
      <c r="P11" s="280" t="s">
        <v>123</v>
      </c>
      <c r="Q11" s="281"/>
      <c r="R11" s="281"/>
      <c r="S11" s="281"/>
    </row>
    <row r="12" spans="1:20" s="4" customFormat="1" ht="15" customHeight="1" x14ac:dyDescent="0.2">
      <c r="A12" s="256"/>
      <c r="B12" s="256"/>
      <c r="C12" s="3"/>
      <c r="D12" s="257">
        <f>O7</f>
        <v>0</v>
      </c>
      <c r="E12" s="258"/>
      <c r="F12" s="46" t="s">
        <v>25</v>
      </c>
      <c r="G12" s="254"/>
      <c r="H12" s="119">
        <v>365</v>
      </c>
      <c r="I12" s="47" t="s">
        <v>26</v>
      </c>
      <c r="J12" s="232"/>
      <c r="K12" s="340"/>
      <c r="L12" s="341"/>
      <c r="M12" s="328"/>
      <c r="N12" s="344"/>
      <c r="O12" s="345"/>
      <c r="P12" s="280"/>
      <c r="Q12" s="281"/>
      <c r="R12" s="281"/>
      <c r="S12" s="281"/>
    </row>
    <row r="13" spans="1:20" s="4" customFormat="1" ht="4.5" customHeight="1" x14ac:dyDescent="0.2">
      <c r="A13" s="31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1"/>
      <c r="P13" s="2"/>
      <c r="Q13" s="35"/>
      <c r="R13" s="36"/>
    </row>
    <row r="14" spans="1:20" s="4" customFormat="1" ht="15" customHeight="1" x14ac:dyDescent="0.2">
      <c r="A14" s="248" t="s">
        <v>100</v>
      </c>
      <c r="B14" s="248"/>
      <c r="C14" s="248"/>
      <c r="D14" s="249" t="s">
        <v>75</v>
      </c>
      <c r="E14" s="250"/>
      <c r="F14" s="251"/>
      <c r="G14" s="254" t="s">
        <v>56</v>
      </c>
      <c r="H14" s="322">
        <v>3</v>
      </c>
      <c r="I14" s="231" t="s">
        <v>99</v>
      </c>
      <c r="J14" s="338">
        <f>D15/H14</f>
        <v>0</v>
      </c>
      <c r="K14" s="339"/>
      <c r="L14" s="328" t="s">
        <v>196</v>
      </c>
      <c r="M14" s="324">
        <f>ROUNDUP(J14,0)</f>
        <v>0</v>
      </c>
      <c r="N14" s="325"/>
      <c r="O14" s="281" t="s">
        <v>124</v>
      </c>
      <c r="P14" s="281"/>
      <c r="Q14" s="281"/>
      <c r="R14" s="281"/>
      <c r="S14" s="281"/>
    </row>
    <row r="15" spans="1:20" s="4" customFormat="1" ht="15" customHeight="1" x14ac:dyDescent="0.2">
      <c r="A15" s="248"/>
      <c r="B15" s="248"/>
      <c r="C15" s="248"/>
      <c r="D15" s="252">
        <f>N11</f>
        <v>0</v>
      </c>
      <c r="E15" s="253"/>
      <c r="F15" s="46" t="s">
        <v>25</v>
      </c>
      <c r="G15" s="254"/>
      <c r="H15" s="323"/>
      <c r="I15" s="232"/>
      <c r="J15" s="340"/>
      <c r="K15" s="341"/>
      <c r="L15" s="328"/>
      <c r="M15" s="326"/>
      <c r="N15" s="327"/>
      <c r="O15" s="281"/>
      <c r="P15" s="281"/>
      <c r="Q15" s="281"/>
      <c r="R15" s="281"/>
      <c r="S15" s="281"/>
      <c r="T15" s="1"/>
    </row>
    <row r="16" spans="1:20" s="4" customFormat="1" ht="5.25" customHeight="1" x14ac:dyDescent="0.2">
      <c r="A16" s="39"/>
      <c r="B16" s="3"/>
      <c r="C16" s="3"/>
      <c r="D16" s="1"/>
      <c r="E16" s="121"/>
      <c r="F16" s="1"/>
      <c r="G16" s="1"/>
      <c r="H16" s="1"/>
      <c r="I16" s="1"/>
      <c r="J16" s="1"/>
      <c r="K16" s="1"/>
      <c r="L16" s="1"/>
      <c r="M16" s="1"/>
      <c r="N16" s="1"/>
      <c r="O16" s="31"/>
      <c r="P16" s="2"/>
      <c r="Q16" s="35"/>
      <c r="R16" s="36"/>
    </row>
    <row r="17" spans="1:19" s="4" customFormat="1" ht="16.5" customHeight="1" x14ac:dyDescent="0.2">
      <c r="A17" s="297" t="s">
        <v>110</v>
      </c>
      <c r="B17" s="297"/>
      <c r="C17" s="297"/>
      <c r="D17" s="298"/>
      <c r="E17" s="203">
        <f>ROUND(M14/7*2,1)</f>
        <v>0</v>
      </c>
      <c r="F17" s="46" t="s">
        <v>190</v>
      </c>
      <c r="G17" s="69"/>
      <c r="H17" s="246"/>
      <c r="I17" s="247"/>
      <c r="J17" s="247"/>
      <c r="K17" s="247"/>
      <c r="L17" s="133"/>
      <c r="M17" s="2"/>
      <c r="N17" s="1"/>
    </row>
    <row r="18" spans="1:19" s="4" customFormat="1" ht="5.25" customHeight="1" x14ac:dyDescent="0.2">
      <c r="A18" s="39"/>
      <c r="B18" s="3"/>
      <c r="C18" s="3"/>
      <c r="D18" s="1"/>
      <c r="E18" s="121"/>
      <c r="F18" s="1"/>
      <c r="G18" s="1"/>
      <c r="H18" s="1"/>
      <c r="I18" s="1"/>
      <c r="J18" s="1"/>
      <c r="K18" s="1"/>
      <c r="L18" s="121"/>
      <c r="M18" s="1"/>
      <c r="N18" s="1"/>
      <c r="O18" s="237" t="s">
        <v>85</v>
      </c>
      <c r="P18" s="237"/>
      <c r="Q18" s="35"/>
      <c r="R18" s="36"/>
    </row>
    <row r="19" spans="1:19" s="4" customFormat="1" ht="16.5" customHeight="1" x14ac:dyDescent="0.2">
      <c r="A19" s="255" t="s">
        <v>188</v>
      </c>
      <c r="B19" s="256"/>
      <c r="C19" s="256"/>
      <c r="D19" s="299"/>
      <c r="E19" s="203">
        <f>M14-E17</f>
        <v>0</v>
      </c>
      <c r="F19" s="46" t="s">
        <v>190</v>
      </c>
      <c r="G19" s="69"/>
      <c r="H19" s="174" t="s">
        <v>191</v>
      </c>
      <c r="I19" s="31"/>
      <c r="J19" s="1"/>
      <c r="K19" s="1"/>
      <c r="L19" s="120"/>
      <c r="M19" s="46" t="s">
        <v>28</v>
      </c>
      <c r="N19" s="69"/>
      <c r="O19" s="237"/>
      <c r="P19" s="237"/>
      <c r="Q19" s="120"/>
      <c r="R19" s="154" t="s">
        <v>25</v>
      </c>
      <c r="S19" s="69"/>
    </row>
    <row r="20" spans="1:19" s="4" customFormat="1" ht="11.25" customHeight="1" x14ac:dyDescent="0.2">
      <c r="A20" s="31"/>
      <c r="B20" s="3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37"/>
      <c r="P20" s="237"/>
      <c r="Q20" s="32"/>
    </row>
    <row r="21" spans="1:19" s="4" customFormat="1" ht="14.25" customHeight="1" x14ac:dyDescent="0.2">
      <c r="A21" s="188" t="s">
        <v>59</v>
      </c>
      <c r="O21" s="238" t="s">
        <v>177</v>
      </c>
      <c r="P21" s="238"/>
      <c r="Q21" s="348"/>
      <c r="R21" s="185" t="s">
        <v>194</v>
      </c>
      <c r="S21" s="186" t="s">
        <v>195</v>
      </c>
    </row>
    <row r="22" spans="1:19" s="4" customFormat="1" ht="8.25" customHeight="1" x14ac:dyDescent="0.2">
      <c r="A22" s="5"/>
      <c r="B22" s="5"/>
    </row>
    <row r="23" spans="1:19" s="4" customFormat="1" ht="16.5" customHeight="1" x14ac:dyDescent="0.2">
      <c r="A23" s="161" t="s">
        <v>60</v>
      </c>
      <c r="B23" s="8"/>
      <c r="E23" s="120"/>
      <c r="F23" s="46" t="s">
        <v>12</v>
      </c>
      <c r="G23" s="141" t="s">
        <v>68</v>
      </c>
    </row>
    <row r="24" spans="1:19" s="4" customFormat="1" ht="9" customHeight="1" x14ac:dyDescent="0.2">
      <c r="A24" s="8"/>
      <c r="B24" s="8"/>
    </row>
    <row r="25" spans="1:19" s="4" customFormat="1" ht="15" customHeight="1" x14ac:dyDescent="0.2">
      <c r="A25" s="271" t="s">
        <v>61</v>
      </c>
      <c r="B25" s="241"/>
      <c r="C25" s="241"/>
      <c r="D25" s="241"/>
      <c r="E25" s="226" t="s">
        <v>62</v>
      </c>
      <c r="F25" s="227"/>
      <c r="G25" s="228"/>
      <c r="H25" s="141"/>
      <c r="I25" s="226" t="s">
        <v>63</v>
      </c>
      <c r="J25" s="227"/>
      <c r="K25" s="228"/>
      <c r="L25" s="141"/>
      <c r="M25" s="226" t="s">
        <v>64</v>
      </c>
      <c r="N25" s="227"/>
      <c r="O25" s="228"/>
      <c r="P25" s="141"/>
      <c r="Q25" s="226" t="s">
        <v>65</v>
      </c>
      <c r="R25" s="227"/>
      <c r="S25" s="228"/>
    </row>
    <row r="26" spans="1:19" s="4" customFormat="1" ht="16.5" customHeight="1" x14ac:dyDescent="0.2">
      <c r="A26" s="241"/>
      <c r="B26" s="241"/>
      <c r="C26" s="241"/>
      <c r="D26" s="241"/>
      <c r="E26" s="224">
        <f>ROUNDDOWN(E23/7*28,1)</f>
        <v>0</v>
      </c>
      <c r="F26" s="225"/>
      <c r="G26" s="190" t="s">
        <v>197</v>
      </c>
      <c r="H26" s="141"/>
      <c r="I26" s="224">
        <f>ROUNDDOWN(E23/7*29,1)</f>
        <v>0</v>
      </c>
      <c r="J26" s="225"/>
      <c r="K26" s="191" t="s">
        <v>197</v>
      </c>
      <c r="L26" s="141"/>
      <c r="M26" s="224">
        <f>ROUNDDOWN(E23/7*30,1)</f>
        <v>0</v>
      </c>
      <c r="N26" s="225"/>
      <c r="O26" s="191" t="s">
        <v>197</v>
      </c>
      <c r="P26" s="141"/>
      <c r="Q26" s="224">
        <f>ROUNDDOWN(E23/7*31,1)</f>
        <v>0</v>
      </c>
      <c r="R26" s="225"/>
      <c r="S26" s="191" t="s">
        <v>197</v>
      </c>
    </row>
    <row r="27" spans="1:19" s="4" customFormat="1" ht="11.25" customHeight="1" x14ac:dyDescent="0.2">
      <c r="A27" s="8"/>
      <c r="B27" s="8"/>
    </row>
    <row r="28" spans="1:19" s="4" customFormat="1" ht="14.25" customHeight="1" x14ac:dyDescent="0.2">
      <c r="A28" s="175" t="s">
        <v>217</v>
      </c>
      <c r="B28" s="164"/>
      <c r="C28" s="164"/>
      <c r="D28" s="165"/>
      <c r="E28" s="165"/>
      <c r="F28" s="165"/>
      <c r="G28" s="165"/>
      <c r="H28" s="165"/>
      <c r="I28" s="165"/>
      <c r="J28" s="140"/>
      <c r="K28" s="140"/>
      <c r="L28" s="1"/>
      <c r="M28" s="1"/>
      <c r="N28" s="1"/>
      <c r="O28" s="31"/>
      <c r="P28" s="2"/>
      <c r="Q28" s="32"/>
    </row>
    <row r="29" spans="1:19" s="4" customFormat="1" ht="4.5" customHeight="1" x14ac:dyDescent="0.2">
      <c r="A29" s="5"/>
      <c r="B29" s="5"/>
    </row>
    <row r="30" spans="1:19" s="19" customFormat="1" ht="25.5" customHeight="1" x14ac:dyDescent="0.2">
      <c r="A30" s="263" t="s">
        <v>47</v>
      </c>
      <c r="B30" s="264"/>
      <c r="C30" s="49" t="s">
        <v>4</v>
      </c>
      <c r="D30" s="263" t="s">
        <v>66</v>
      </c>
      <c r="E30" s="264"/>
      <c r="F30" s="49" t="s">
        <v>5</v>
      </c>
      <c r="G30" s="49" t="s">
        <v>7</v>
      </c>
      <c r="H30" s="189" t="s">
        <v>33</v>
      </c>
      <c r="I30" s="189" t="s">
        <v>35</v>
      </c>
      <c r="J30" s="189" t="s">
        <v>36</v>
      </c>
      <c r="K30" s="189" t="s">
        <v>37</v>
      </c>
      <c r="L30" s="189" t="s">
        <v>38</v>
      </c>
      <c r="M30" s="189" t="s">
        <v>39</v>
      </c>
      <c r="N30" s="189" t="s">
        <v>40</v>
      </c>
      <c r="O30" s="189" t="s">
        <v>41</v>
      </c>
      <c r="P30" s="189" t="s">
        <v>34</v>
      </c>
      <c r="Q30" s="189" t="s">
        <v>42</v>
      </c>
      <c r="R30" s="189" t="s">
        <v>43</v>
      </c>
      <c r="S30" s="189" t="s">
        <v>44</v>
      </c>
    </row>
    <row r="31" spans="1:19" s="22" customFormat="1" ht="13.5" customHeight="1" x14ac:dyDescent="0.2">
      <c r="A31" s="261" t="s">
        <v>139</v>
      </c>
      <c r="B31" s="262"/>
      <c r="C31" s="21"/>
      <c r="D31" s="263"/>
      <c r="E31" s="27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22" customFormat="1" ht="13.5" customHeight="1" x14ac:dyDescent="0.2">
      <c r="A32" s="152" t="s">
        <v>165</v>
      </c>
      <c r="B32" s="153"/>
      <c r="C32" s="21"/>
      <c r="D32" s="263"/>
      <c r="E32" s="264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2" customFormat="1" ht="13.5" customHeight="1" x14ac:dyDescent="0.2">
      <c r="A33" s="261" t="s">
        <v>108</v>
      </c>
      <c r="B33" s="262"/>
      <c r="C33" s="21"/>
      <c r="D33" s="263"/>
      <c r="E33" s="27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23" customFormat="1" ht="13.5" customHeight="1" x14ac:dyDescent="0.2">
      <c r="A34" s="50" t="s">
        <v>81</v>
      </c>
      <c r="B34" s="48"/>
      <c r="C34" s="21"/>
      <c r="D34" s="263"/>
      <c r="E34" s="27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23" customFormat="1" ht="13.5" customHeight="1" x14ac:dyDescent="0.2">
      <c r="A35" s="50" t="s">
        <v>107</v>
      </c>
      <c r="B35" s="160"/>
      <c r="C35" s="21"/>
      <c r="D35" s="263"/>
      <c r="E35" s="27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23" customFormat="1" ht="13.5" customHeight="1" x14ac:dyDescent="0.2">
      <c r="A36" s="50" t="s">
        <v>18</v>
      </c>
      <c r="B36" s="48"/>
      <c r="C36" s="21"/>
      <c r="D36" s="263"/>
      <c r="E36" s="27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23" customFormat="1" ht="13.5" customHeight="1" x14ac:dyDescent="0.2">
      <c r="A37" s="50" t="s">
        <v>19</v>
      </c>
      <c r="B37" s="48"/>
      <c r="C37" s="21"/>
      <c r="D37" s="263"/>
      <c r="E37" s="27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23" customFormat="1" ht="13.5" customHeight="1" x14ac:dyDescent="0.2">
      <c r="A38" s="50" t="s">
        <v>20</v>
      </c>
      <c r="B38" s="160"/>
      <c r="C38" s="21"/>
      <c r="D38" s="263"/>
      <c r="E38" s="27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23" customFormat="1" ht="13.5" customHeight="1" x14ac:dyDescent="0.2">
      <c r="A39" s="50"/>
      <c r="B39" s="155" t="s">
        <v>163</v>
      </c>
      <c r="C39" s="21"/>
      <c r="D39" s="263"/>
      <c r="E39" s="27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23" customFormat="1" ht="13.5" customHeight="1" x14ac:dyDescent="0.2">
      <c r="A40" s="50" t="s">
        <v>111</v>
      </c>
      <c r="B40" s="48"/>
      <c r="C40" s="21"/>
      <c r="D40" s="263"/>
      <c r="E40" s="273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23" customFormat="1" ht="13.5" customHeight="1" x14ac:dyDescent="0.2">
      <c r="A41" s="152" t="s">
        <v>141</v>
      </c>
      <c r="B41" s="153"/>
      <c r="C41" s="21"/>
      <c r="D41" s="263"/>
      <c r="E41" s="273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23" customFormat="1" ht="13.5" customHeight="1" x14ac:dyDescent="0.2">
      <c r="A42" s="152" t="s">
        <v>142</v>
      </c>
      <c r="B42" s="153"/>
      <c r="C42" s="21"/>
      <c r="D42" s="263"/>
      <c r="E42" s="273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23" customFormat="1" ht="13.5" customHeight="1" x14ac:dyDescent="0.2">
      <c r="A43" s="50" t="s">
        <v>13</v>
      </c>
      <c r="B43" s="48"/>
      <c r="C43" s="21"/>
      <c r="D43" s="263"/>
      <c r="E43" s="273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23" customFormat="1" ht="13.5" customHeight="1" x14ac:dyDescent="0.2">
      <c r="A44" s="50" t="s">
        <v>14</v>
      </c>
      <c r="B44" s="48"/>
      <c r="C44" s="21"/>
      <c r="D44" s="263"/>
      <c r="E44" s="273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23" customFormat="1" ht="13.5" customHeight="1" x14ac:dyDescent="0.2">
      <c r="A45" s="50" t="s">
        <v>15</v>
      </c>
      <c r="B45" s="48"/>
      <c r="C45" s="21"/>
      <c r="D45" s="263"/>
      <c r="E45" s="27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23" customFormat="1" ht="13.5" customHeight="1" x14ac:dyDescent="0.2">
      <c r="A46" s="50"/>
      <c r="B46" s="155" t="s">
        <v>163</v>
      </c>
      <c r="C46" s="21"/>
      <c r="D46" s="263"/>
      <c r="E46" s="273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23" customFormat="1" ht="13.5" customHeight="1" x14ac:dyDescent="0.2">
      <c r="A47" s="50" t="s">
        <v>160</v>
      </c>
      <c r="B47" s="48"/>
      <c r="C47" s="21"/>
      <c r="D47" s="263"/>
      <c r="E47" s="273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23" customFormat="1" ht="13.5" customHeight="1" x14ac:dyDescent="0.2">
      <c r="A48" s="50" t="s">
        <v>147</v>
      </c>
      <c r="B48" s="48"/>
      <c r="C48" s="21"/>
      <c r="D48" s="263"/>
      <c r="E48" s="273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23" customFormat="1" ht="13.5" customHeight="1" x14ac:dyDescent="0.2">
      <c r="A49" s="50" t="s">
        <v>148</v>
      </c>
      <c r="B49" s="48"/>
      <c r="C49" s="21"/>
      <c r="D49" s="263"/>
      <c r="E49" s="273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23" customFormat="1" ht="13.5" customHeight="1" x14ac:dyDescent="0.2">
      <c r="A50" s="50" t="s">
        <v>154</v>
      </c>
      <c r="B50" s="48"/>
      <c r="C50" s="21"/>
      <c r="D50" s="263"/>
      <c r="E50" s="273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23" customFormat="1" ht="13.5" customHeight="1" x14ac:dyDescent="0.2">
      <c r="A51" s="50" t="s">
        <v>155</v>
      </c>
      <c r="B51" s="48"/>
      <c r="C51" s="21"/>
      <c r="D51" s="263"/>
      <c r="E51" s="27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23" customFormat="1" ht="13.5" customHeight="1" x14ac:dyDescent="0.2">
      <c r="A52" s="50" t="s">
        <v>164</v>
      </c>
      <c r="B52" s="48"/>
      <c r="C52" s="21"/>
      <c r="D52" s="263"/>
      <c r="E52" s="273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23" customFormat="1" ht="13.5" customHeight="1" x14ac:dyDescent="0.2">
      <c r="A53" s="152" t="s">
        <v>192</v>
      </c>
      <c r="B53" s="48"/>
      <c r="C53" s="21"/>
      <c r="D53" s="263"/>
      <c r="E53" s="273"/>
      <c r="F53" s="21"/>
      <c r="G53" s="21"/>
      <c r="H53" s="21"/>
      <c r="I53" s="21"/>
      <c r="J53" s="24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23" customFormat="1" ht="13.5" customHeight="1" x14ac:dyDescent="0.2">
      <c r="A54" s="50"/>
      <c r="B54" s="48"/>
      <c r="C54" s="21"/>
      <c r="D54" s="263"/>
      <c r="E54" s="273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23" customFormat="1" ht="13.5" customHeight="1" x14ac:dyDescent="0.2">
      <c r="A55" s="50"/>
      <c r="B55" s="48"/>
      <c r="C55" s="21"/>
      <c r="D55" s="263"/>
      <c r="E55" s="273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23" customFormat="1" ht="13.5" customHeight="1" thickBot="1" x14ac:dyDescent="0.25">
      <c r="A56" s="319"/>
      <c r="B56" s="320"/>
      <c r="C56" s="321"/>
      <c r="D56" s="314"/>
      <c r="E56" s="315"/>
      <c r="F56" s="57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s="23" customFormat="1" ht="13.5" customHeight="1" thickTop="1" x14ac:dyDescent="0.2">
      <c r="A57" s="304" t="s">
        <v>6</v>
      </c>
      <c r="B57" s="306" t="s">
        <v>8</v>
      </c>
      <c r="C57" s="306"/>
      <c r="D57" s="306"/>
      <c r="E57" s="306"/>
      <c r="F57" s="306"/>
      <c r="G57" s="307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1"/>
    </row>
    <row r="58" spans="1:19" s="23" customFormat="1" ht="13.5" customHeight="1" x14ac:dyDescent="0.2">
      <c r="A58" s="305"/>
      <c r="B58" s="308" t="s">
        <v>184</v>
      </c>
      <c r="C58" s="308"/>
      <c r="D58" s="308"/>
      <c r="E58" s="308"/>
      <c r="F58" s="308"/>
      <c r="G58" s="309"/>
      <c r="H58" s="53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62"/>
    </row>
    <row r="59" spans="1:19" s="23" customFormat="1" ht="13.5" customHeight="1" x14ac:dyDescent="0.2">
      <c r="A59" s="305"/>
      <c r="B59" s="310" t="s">
        <v>182</v>
      </c>
      <c r="C59" s="310"/>
      <c r="D59" s="310"/>
      <c r="E59" s="310"/>
      <c r="F59" s="310"/>
      <c r="G59" s="311"/>
      <c r="H59" s="124" t="e">
        <f t="shared" ref="H59:S59" si="1">ROUNDDOWN(H58/H65,1)</f>
        <v>#DIV/0!</v>
      </c>
      <c r="I59" s="124" t="e">
        <f t="shared" si="1"/>
        <v>#DIV/0!</v>
      </c>
      <c r="J59" s="124" t="e">
        <f t="shared" si="1"/>
        <v>#DIV/0!</v>
      </c>
      <c r="K59" s="124" t="e">
        <f t="shared" si="1"/>
        <v>#DIV/0!</v>
      </c>
      <c r="L59" s="124" t="e">
        <f t="shared" si="1"/>
        <v>#DIV/0!</v>
      </c>
      <c r="M59" s="124" t="e">
        <f t="shared" si="1"/>
        <v>#DIV/0!</v>
      </c>
      <c r="N59" s="124" t="e">
        <f t="shared" si="1"/>
        <v>#DIV/0!</v>
      </c>
      <c r="O59" s="124" t="e">
        <f t="shared" si="1"/>
        <v>#DIV/0!</v>
      </c>
      <c r="P59" s="124" t="e">
        <f t="shared" si="1"/>
        <v>#DIV/0!</v>
      </c>
      <c r="Q59" s="124" t="e">
        <f t="shared" si="1"/>
        <v>#DIV/0!</v>
      </c>
      <c r="R59" s="124" t="e">
        <f t="shared" si="1"/>
        <v>#DIV/0!</v>
      </c>
      <c r="S59" s="126" t="e">
        <f t="shared" si="1"/>
        <v>#DIV/0!</v>
      </c>
    </row>
    <row r="60" spans="1:19" s="23" customFormat="1" ht="13.5" customHeight="1" thickBot="1" x14ac:dyDescent="0.25">
      <c r="A60" s="300" t="s">
        <v>186</v>
      </c>
      <c r="B60" s="301"/>
      <c r="C60" s="301"/>
      <c r="D60" s="302" t="s">
        <v>78</v>
      </c>
      <c r="E60" s="302"/>
      <c r="F60" s="302"/>
      <c r="G60" s="303"/>
      <c r="H60" s="125" t="e">
        <f>H57+H59</f>
        <v>#DIV/0!</v>
      </c>
      <c r="I60" s="125" t="e">
        <f>I57+I59</f>
        <v>#DIV/0!</v>
      </c>
      <c r="J60" s="125" t="e">
        <f t="shared" ref="J60:S60" si="2">J57+J59</f>
        <v>#DIV/0!</v>
      </c>
      <c r="K60" s="125" t="e">
        <f t="shared" si="2"/>
        <v>#DIV/0!</v>
      </c>
      <c r="L60" s="125" t="e">
        <f t="shared" si="2"/>
        <v>#DIV/0!</v>
      </c>
      <c r="M60" s="125" t="e">
        <f t="shared" si="2"/>
        <v>#DIV/0!</v>
      </c>
      <c r="N60" s="125" t="e">
        <f t="shared" si="2"/>
        <v>#DIV/0!</v>
      </c>
      <c r="O60" s="125" t="e">
        <f t="shared" si="2"/>
        <v>#DIV/0!</v>
      </c>
      <c r="P60" s="125" t="e">
        <f t="shared" si="2"/>
        <v>#DIV/0!</v>
      </c>
      <c r="Q60" s="125" t="e">
        <f t="shared" si="2"/>
        <v>#DIV/0!</v>
      </c>
      <c r="R60" s="125" t="e">
        <f t="shared" si="2"/>
        <v>#DIV/0!</v>
      </c>
      <c r="S60" s="127" t="e">
        <f t="shared" si="2"/>
        <v>#DIV/0!</v>
      </c>
    </row>
    <row r="61" spans="1:19" s="23" customFormat="1" ht="13.5" customHeight="1" thickTop="1" x14ac:dyDescent="0.2">
      <c r="A61" s="312" t="s">
        <v>181</v>
      </c>
      <c r="B61" s="306" t="s">
        <v>180</v>
      </c>
      <c r="C61" s="306"/>
      <c r="D61" s="306"/>
      <c r="E61" s="306"/>
      <c r="F61" s="306"/>
      <c r="G61" s="307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/>
    </row>
    <row r="62" spans="1:19" s="23" customFormat="1" ht="13.5" customHeight="1" x14ac:dyDescent="0.2">
      <c r="A62" s="313"/>
      <c r="B62" s="308" t="s">
        <v>185</v>
      </c>
      <c r="C62" s="308"/>
      <c r="D62" s="308"/>
      <c r="E62" s="308"/>
      <c r="F62" s="308"/>
      <c r="G62" s="30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62"/>
    </row>
    <row r="63" spans="1:19" s="23" customFormat="1" ht="13.5" customHeight="1" x14ac:dyDescent="0.2">
      <c r="A63" s="313"/>
      <c r="B63" s="308" t="s">
        <v>183</v>
      </c>
      <c r="C63" s="308"/>
      <c r="D63" s="308"/>
      <c r="E63" s="308"/>
      <c r="F63" s="308"/>
      <c r="G63" s="309"/>
      <c r="H63" s="198" t="e">
        <f>ROUNDDOWN(H62/H65,1)</f>
        <v>#DIV/0!</v>
      </c>
      <c r="I63" s="198" t="e">
        <f>ROUNDDOWN(I62/I65,1)</f>
        <v>#DIV/0!</v>
      </c>
      <c r="J63" s="198" t="e">
        <f t="shared" ref="J63:S63" si="3">ROUNDDOWN(J62/J65,1)</f>
        <v>#DIV/0!</v>
      </c>
      <c r="K63" s="198" t="e">
        <f t="shared" si="3"/>
        <v>#DIV/0!</v>
      </c>
      <c r="L63" s="198" t="e">
        <f t="shared" si="3"/>
        <v>#DIV/0!</v>
      </c>
      <c r="M63" s="198" t="e">
        <f t="shared" si="3"/>
        <v>#DIV/0!</v>
      </c>
      <c r="N63" s="198" t="e">
        <f t="shared" si="3"/>
        <v>#DIV/0!</v>
      </c>
      <c r="O63" s="198" t="e">
        <f t="shared" si="3"/>
        <v>#DIV/0!</v>
      </c>
      <c r="P63" s="198" t="e">
        <f t="shared" si="3"/>
        <v>#DIV/0!</v>
      </c>
      <c r="Q63" s="198" t="e">
        <f t="shared" si="3"/>
        <v>#DIV/0!</v>
      </c>
      <c r="R63" s="198" t="e">
        <f t="shared" si="3"/>
        <v>#DIV/0!</v>
      </c>
      <c r="S63" s="199" t="e">
        <f t="shared" si="3"/>
        <v>#DIV/0!</v>
      </c>
    </row>
    <row r="64" spans="1:19" s="23" customFormat="1" ht="13.5" customHeight="1" thickBot="1" x14ac:dyDescent="0.25">
      <c r="A64" s="300" t="s">
        <v>187</v>
      </c>
      <c r="B64" s="301"/>
      <c r="C64" s="301"/>
      <c r="D64" s="302" t="s">
        <v>79</v>
      </c>
      <c r="E64" s="302"/>
      <c r="F64" s="302"/>
      <c r="G64" s="303"/>
      <c r="H64" s="200" t="e">
        <f>H61+H63</f>
        <v>#DIV/0!</v>
      </c>
      <c r="I64" s="200" t="e">
        <f>I61+I63</f>
        <v>#DIV/0!</v>
      </c>
      <c r="J64" s="200" t="e">
        <f t="shared" ref="J64:S64" si="4">J61+J63</f>
        <v>#DIV/0!</v>
      </c>
      <c r="K64" s="200" t="e">
        <f t="shared" si="4"/>
        <v>#DIV/0!</v>
      </c>
      <c r="L64" s="200" t="e">
        <f t="shared" si="4"/>
        <v>#DIV/0!</v>
      </c>
      <c r="M64" s="200" t="e">
        <f t="shared" si="4"/>
        <v>#DIV/0!</v>
      </c>
      <c r="N64" s="200" t="e">
        <f t="shared" si="4"/>
        <v>#DIV/0!</v>
      </c>
      <c r="O64" s="200" t="e">
        <f t="shared" si="4"/>
        <v>#DIV/0!</v>
      </c>
      <c r="P64" s="200" t="e">
        <f t="shared" si="4"/>
        <v>#DIV/0!</v>
      </c>
      <c r="Q64" s="200" t="e">
        <f t="shared" si="4"/>
        <v>#DIV/0!</v>
      </c>
      <c r="R64" s="200" t="e">
        <f t="shared" si="4"/>
        <v>#DIV/0!</v>
      </c>
      <c r="S64" s="201" t="e">
        <f t="shared" si="4"/>
        <v>#DIV/0!</v>
      </c>
    </row>
    <row r="65" spans="1:19" s="23" customFormat="1" ht="13.5" customHeight="1" thickTop="1" x14ac:dyDescent="0.2">
      <c r="A65" s="64" t="s">
        <v>53</v>
      </c>
      <c r="B65" s="65"/>
      <c r="C65" s="65"/>
      <c r="D65" s="66"/>
      <c r="E65" s="66"/>
      <c r="F65" s="67"/>
      <c r="G65" s="59"/>
      <c r="H65" s="68">
        <f>M26</f>
        <v>0</v>
      </c>
      <c r="I65" s="68">
        <f>Q26</f>
        <v>0</v>
      </c>
      <c r="J65" s="68">
        <f>M26</f>
        <v>0</v>
      </c>
      <c r="K65" s="68">
        <f>Q26</f>
        <v>0</v>
      </c>
      <c r="L65" s="68">
        <f>Q26</f>
        <v>0</v>
      </c>
      <c r="M65" s="68">
        <f>M26</f>
        <v>0</v>
      </c>
      <c r="N65" s="68">
        <f>Q26</f>
        <v>0</v>
      </c>
      <c r="O65" s="68">
        <f>M26</f>
        <v>0</v>
      </c>
      <c r="P65" s="68">
        <f>Q26</f>
        <v>0</v>
      </c>
      <c r="Q65" s="68">
        <f>Q26</f>
        <v>0</v>
      </c>
      <c r="R65" s="68">
        <f>E26</f>
        <v>0</v>
      </c>
      <c r="S65" s="68">
        <f>Q26</f>
        <v>0</v>
      </c>
    </row>
    <row r="66" spans="1:19" s="23" customFormat="1" ht="12" customHeight="1" x14ac:dyDescent="0.2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9" s="23" customFormat="1" ht="15.75" customHeight="1" x14ac:dyDescent="0.2">
      <c r="A67" s="51" t="s">
        <v>3</v>
      </c>
      <c r="B67" s="29"/>
      <c r="C67" s="22"/>
    </row>
    <row r="68" spans="1:19" s="23" customFormat="1" ht="15.75" customHeight="1" x14ac:dyDescent="0.2">
      <c r="A68" s="29"/>
      <c r="B68" s="29"/>
      <c r="C68" s="22"/>
    </row>
    <row r="69" spans="1:19" s="23" customFormat="1" ht="15.75" customHeight="1" x14ac:dyDescent="0.2">
      <c r="A69" s="29"/>
      <c r="B69" s="29"/>
      <c r="C69" s="22"/>
      <c r="I69" s="30"/>
    </row>
    <row r="70" spans="1:19" s="23" customFormat="1" ht="15.75" customHeight="1" x14ac:dyDescent="0.2">
      <c r="A70" s="29"/>
      <c r="B70" s="29"/>
      <c r="C70" s="22"/>
    </row>
    <row r="71" spans="1:19" s="23" customFormat="1" ht="15.75" customHeight="1" x14ac:dyDescent="0.2">
      <c r="A71" s="29"/>
      <c r="B71" s="29"/>
      <c r="C71" s="22"/>
    </row>
    <row r="72" spans="1:19" s="23" customFormat="1" ht="15.75" customHeight="1" x14ac:dyDescent="0.2">
      <c r="A72" s="29"/>
      <c r="B72" s="29"/>
      <c r="C72" s="22"/>
    </row>
    <row r="73" spans="1:19" s="23" customFormat="1" ht="15.75" customHeight="1" x14ac:dyDescent="0.2">
      <c r="A73" s="29"/>
      <c r="B73" s="29"/>
      <c r="C73" s="22"/>
    </row>
    <row r="74" spans="1:19" s="23" customFormat="1" ht="15.75" customHeight="1" x14ac:dyDescent="0.2">
      <c r="A74" s="29"/>
      <c r="B74" s="29"/>
      <c r="C74" s="22"/>
    </row>
    <row r="75" spans="1:19" s="23" customFormat="1" ht="15.75" customHeight="1" x14ac:dyDescent="0.2">
      <c r="A75" s="29"/>
      <c r="B75" s="29"/>
      <c r="C75" s="22"/>
    </row>
    <row r="76" spans="1:19" s="23" customFormat="1" ht="15.75" customHeight="1" x14ac:dyDescent="0.2">
      <c r="A76" s="29"/>
      <c r="B76" s="29"/>
      <c r="C76" s="22"/>
    </row>
    <row r="77" spans="1:19" s="23" customFormat="1" ht="15.75" customHeight="1" x14ac:dyDescent="0.2">
      <c r="A77" s="29"/>
      <c r="B77" s="29"/>
      <c r="C77" s="22"/>
    </row>
    <row r="78" spans="1:19" s="23" customFormat="1" ht="15.75" customHeight="1" x14ac:dyDescent="0.2">
      <c r="A78" s="29"/>
      <c r="B78" s="29"/>
      <c r="C78" s="22"/>
    </row>
    <row r="79" spans="1:19" s="23" customFormat="1" ht="15.75" customHeight="1" x14ac:dyDescent="0.2">
      <c r="A79" s="29"/>
      <c r="B79" s="29"/>
      <c r="C79" s="22"/>
    </row>
    <row r="80" spans="1:19" s="23" customFormat="1" ht="15.75" customHeight="1" x14ac:dyDescent="0.2">
      <c r="A80" s="29"/>
      <c r="B80" s="29"/>
      <c r="C80" s="22"/>
    </row>
    <row r="81" spans="1:3" s="23" customFormat="1" ht="15.75" customHeight="1" x14ac:dyDescent="0.2">
      <c r="A81" s="29"/>
      <c r="B81" s="29"/>
      <c r="C81" s="22"/>
    </row>
    <row r="82" spans="1:3" s="23" customFormat="1" ht="15.75" customHeight="1" x14ac:dyDescent="0.2">
      <c r="A82" s="29"/>
      <c r="B82" s="29"/>
      <c r="C82" s="22"/>
    </row>
    <row r="83" spans="1:3" s="23" customFormat="1" ht="15.75" customHeight="1" x14ac:dyDescent="0.2">
      <c r="A83" s="29"/>
      <c r="B83" s="29"/>
      <c r="C83" s="22"/>
    </row>
    <row r="84" spans="1:3" s="23" customFormat="1" ht="15.75" customHeight="1" x14ac:dyDescent="0.2">
      <c r="A84" s="29"/>
      <c r="B84" s="29"/>
      <c r="C84" s="22"/>
    </row>
    <row r="85" spans="1:3" s="23" customFormat="1" ht="15.75" customHeight="1" x14ac:dyDescent="0.2">
      <c r="A85" s="29"/>
      <c r="B85" s="29"/>
      <c r="C85" s="22"/>
    </row>
    <row r="86" spans="1:3" s="23" customFormat="1" ht="15.75" customHeight="1" x14ac:dyDescent="0.2">
      <c r="A86" s="29"/>
      <c r="B86" s="29"/>
      <c r="C86" s="22"/>
    </row>
    <row r="87" spans="1:3" s="23" customFormat="1" ht="15.75" customHeight="1" x14ac:dyDescent="0.2">
      <c r="A87" s="29"/>
      <c r="B87" s="29"/>
      <c r="C87" s="22"/>
    </row>
    <row r="88" spans="1:3" s="23" customFormat="1" ht="15.75" customHeight="1" x14ac:dyDescent="0.2">
      <c r="A88" s="29"/>
      <c r="B88" s="29"/>
      <c r="C88" s="22"/>
    </row>
    <row r="89" spans="1:3" s="23" customFormat="1" ht="15.75" customHeight="1" x14ac:dyDescent="0.2">
      <c r="A89" s="29"/>
      <c r="B89" s="29"/>
      <c r="C89" s="22"/>
    </row>
    <row r="90" spans="1:3" s="23" customFormat="1" ht="15.75" customHeight="1" x14ac:dyDescent="0.2">
      <c r="A90" s="29"/>
      <c r="B90" s="29"/>
      <c r="C90" s="22"/>
    </row>
    <row r="91" spans="1:3" s="23" customFormat="1" ht="15.75" customHeight="1" x14ac:dyDescent="0.2">
      <c r="A91" s="29"/>
      <c r="B91" s="29"/>
      <c r="C91" s="22"/>
    </row>
    <row r="92" spans="1:3" s="23" customFormat="1" ht="15.75" customHeight="1" x14ac:dyDescent="0.2">
      <c r="A92" s="29"/>
      <c r="B92" s="29"/>
      <c r="C92" s="22"/>
    </row>
    <row r="93" spans="1:3" s="23" customFormat="1" ht="15.75" customHeight="1" x14ac:dyDescent="0.2">
      <c r="A93" s="29"/>
      <c r="B93" s="29"/>
      <c r="C93" s="22"/>
    </row>
    <row r="94" spans="1:3" s="23" customFormat="1" ht="15.75" customHeight="1" x14ac:dyDescent="0.2">
      <c r="A94" s="29"/>
      <c r="B94" s="29"/>
      <c r="C94" s="22"/>
    </row>
    <row r="95" spans="1:3" s="23" customFormat="1" ht="15.75" customHeight="1" x14ac:dyDescent="0.2">
      <c r="A95" s="29"/>
      <c r="B95" s="29"/>
      <c r="C95" s="22"/>
    </row>
    <row r="96" spans="1:3" s="23" customFormat="1" ht="15.75" customHeight="1" x14ac:dyDescent="0.2">
      <c r="A96" s="29"/>
      <c r="B96" s="29"/>
      <c r="C96" s="22"/>
    </row>
    <row r="97" spans="1:3" s="23" customFormat="1" ht="15.75" customHeight="1" x14ac:dyDescent="0.2">
      <c r="A97" s="29"/>
      <c r="B97" s="29"/>
      <c r="C97" s="22"/>
    </row>
    <row r="98" spans="1:3" s="23" customFormat="1" ht="15.75" customHeight="1" x14ac:dyDescent="0.2">
      <c r="A98" s="29"/>
      <c r="B98" s="29"/>
      <c r="C98" s="22"/>
    </row>
    <row r="99" spans="1:3" s="23" customFormat="1" ht="15.75" customHeight="1" x14ac:dyDescent="0.2">
      <c r="A99" s="29"/>
      <c r="B99" s="29"/>
      <c r="C99" s="22"/>
    </row>
    <row r="100" spans="1:3" s="23" customFormat="1" ht="15.75" customHeight="1" x14ac:dyDescent="0.2">
      <c r="A100" s="29"/>
      <c r="B100" s="29"/>
      <c r="C100" s="22"/>
    </row>
    <row r="101" spans="1:3" s="23" customFormat="1" ht="15.75" customHeight="1" x14ac:dyDescent="0.2">
      <c r="A101" s="29"/>
      <c r="B101" s="29"/>
      <c r="C101" s="22"/>
    </row>
    <row r="102" spans="1:3" s="23" customFormat="1" ht="15.75" customHeight="1" x14ac:dyDescent="0.2">
      <c r="A102" s="29"/>
      <c r="B102" s="29"/>
      <c r="C102" s="22"/>
    </row>
    <row r="103" spans="1:3" s="23" customFormat="1" ht="15.75" customHeight="1" x14ac:dyDescent="0.2">
      <c r="A103" s="29"/>
      <c r="B103" s="29"/>
      <c r="C103" s="22"/>
    </row>
    <row r="104" spans="1:3" s="23" customFormat="1" ht="15.75" customHeight="1" x14ac:dyDescent="0.2">
      <c r="A104" s="29"/>
      <c r="B104" s="29"/>
      <c r="C104" s="22"/>
    </row>
    <row r="105" spans="1:3" s="23" customFormat="1" ht="15.75" customHeight="1" x14ac:dyDescent="0.2">
      <c r="A105" s="29"/>
      <c r="B105" s="29"/>
      <c r="C105" s="22"/>
    </row>
    <row r="106" spans="1:3" s="23" customFormat="1" ht="15.75" customHeight="1" x14ac:dyDescent="0.2">
      <c r="A106" s="29"/>
      <c r="B106" s="29"/>
      <c r="C106" s="22"/>
    </row>
    <row r="107" spans="1:3" s="23" customFormat="1" ht="15.75" customHeight="1" x14ac:dyDescent="0.2">
      <c r="A107" s="29"/>
      <c r="B107" s="29"/>
      <c r="C107" s="22"/>
    </row>
    <row r="108" spans="1:3" s="23" customFormat="1" ht="15.75" customHeight="1" x14ac:dyDescent="0.2">
      <c r="A108" s="29"/>
      <c r="B108" s="29"/>
      <c r="C108" s="22"/>
    </row>
    <row r="109" spans="1:3" s="23" customFormat="1" ht="15.75" customHeight="1" x14ac:dyDescent="0.2">
      <c r="A109" s="29"/>
      <c r="B109" s="29"/>
      <c r="C109" s="22"/>
    </row>
    <row r="110" spans="1:3" s="23" customFormat="1" ht="15.75" customHeight="1" x14ac:dyDescent="0.2">
      <c r="A110" s="29"/>
      <c r="B110" s="29"/>
      <c r="C110" s="22"/>
    </row>
    <row r="111" spans="1:3" s="23" customFormat="1" ht="15.75" customHeight="1" x14ac:dyDescent="0.2">
      <c r="A111" s="29"/>
      <c r="B111" s="29"/>
      <c r="C111" s="22"/>
    </row>
    <row r="112" spans="1:3" s="23" customFormat="1" ht="15.75" customHeight="1" x14ac:dyDescent="0.2">
      <c r="A112" s="29"/>
      <c r="B112" s="29"/>
      <c r="C112" s="22"/>
    </row>
    <row r="113" spans="1:3" s="23" customFormat="1" ht="15.75" customHeight="1" x14ac:dyDescent="0.2">
      <c r="A113" s="29"/>
      <c r="B113" s="29"/>
      <c r="C113" s="22"/>
    </row>
    <row r="114" spans="1:3" s="23" customFormat="1" ht="15.75" customHeight="1" x14ac:dyDescent="0.2">
      <c r="A114" s="29"/>
      <c r="B114" s="29"/>
      <c r="C114" s="22"/>
    </row>
    <row r="115" spans="1:3" s="23" customFormat="1" ht="15.75" customHeight="1" x14ac:dyDescent="0.2">
      <c r="A115" s="29"/>
      <c r="B115" s="29"/>
      <c r="C115" s="22"/>
    </row>
    <row r="116" spans="1:3" s="23" customFormat="1" ht="15.75" customHeight="1" x14ac:dyDescent="0.2">
      <c r="A116" s="29"/>
      <c r="B116" s="29"/>
      <c r="C116" s="22"/>
    </row>
    <row r="117" spans="1:3" s="23" customFormat="1" ht="15.75" customHeight="1" x14ac:dyDescent="0.2">
      <c r="A117" s="29"/>
      <c r="B117" s="29"/>
      <c r="C117" s="22"/>
    </row>
    <row r="118" spans="1:3" s="23" customFormat="1" ht="15.75" customHeight="1" x14ac:dyDescent="0.2">
      <c r="A118" s="29"/>
      <c r="B118" s="29"/>
      <c r="C118" s="22"/>
    </row>
    <row r="119" spans="1:3" s="23" customFormat="1" ht="15.75" customHeight="1" x14ac:dyDescent="0.2">
      <c r="A119" s="29"/>
      <c r="B119" s="29"/>
      <c r="C119" s="22"/>
    </row>
    <row r="120" spans="1:3" s="23" customFormat="1" ht="15.75" customHeight="1" x14ac:dyDescent="0.2">
      <c r="A120" s="29"/>
      <c r="B120" s="29"/>
      <c r="C120" s="22"/>
    </row>
  </sheetData>
  <mergeCells count="86">
    <mergeCell ref="Q26:R26"/>
    <mergeCell ref="P11:S12"/>
    <mergeCell ref="A19:D19"/>
    <mergeCell ref="A25:D26"/>
    <mergeCell ref="Q25:S25"/>
    <mergeCell ref="E25:G25"/>
    <mergeCell ref="I25:K25"/>
    <mergeCell ref="M25:O25"/>
    <mergeCell ref="O21:Q21"/>
    <mergeCell ref="I26:J26"/>
    <mergeCell ref="M26:N26"/>
    <mergeCell ref="G11:G12"/>
    <mergeCell ref="A11:B12"/>
    <mergeCell ref="J11:J12"/>
    <mergeCell ref="M11:M12"/>
    <mergeCell ref="K11:L12"/>
    <mergeCell ref="A5:B5"/>
    <mergeCell ref="O5:P5"/>
    <mergeCell ref="A6:B6"/>
    <mergeCell ref="O6:P6"/>
    <mergeCell ref="O18:P20"/>
    <mergeCell ref="H17:K17"/>
    <mergeCell ref="A4:B4"/>
    <mergeCell ref="A7:B7"/>
    <mergeCell ref="O7:P7"/>
    <mergeCell ref="G14:G15"/>
    <mergeCell ref="H14:H15"/>
    <mergeCell ref="M14:N15"/>
    <mergeCell ref="O14:S15"/>
    <mergeCell ref="L14:L15"/>
    <mergeCell ref="Q4:S4"/>
    <mergeCell ref="O4:P4"/>
    <mergeCell ref="H11:I11"/>
    <mergeCell ref="Q5:R7"/>
    <mergeCell ref="S5:S7"/>
    <mergeCell ref="J14:K15"/>
    <mergeCell ref="I14:I15"/>
    <mergeCell ref="N11:O12"/>
    <mergeCell ref="D56:E56"/>
    <mergeCell ref="D47:E47"/>
    <mergeCell ref="D38:E38"/>
    <mergeCell ref="D39:E39"/>
    <mergeCell ref="D51:E51"/>
    <mergeCell ref="D52:E52"/>
    <mergeCell ref="D41:E41"/>
    <mergeCell ref="D49:E49"/>
    <mergeCell ref="D42:E42"/>
    <mergeCell ref="A56:C56"/>
    <mergeCell ref="D55:E55"/>
    <mergeCell ref="D54:E54"/>
    <mergeCell ref="D31:E31"/>
    <mergeCell ref="D45:E45"/>
    <mergeCell ref="D53:E53"/>
    <mergeCell ref="D36:E36"/>
    <mergeCell ref="D37:E37"/>
    <mergeCell ref="D44:E44"/>
    <mergeCell ref="D40:E40"/>
    <mergeCell ref="D46:E46"/>
    <mergeCell ref="D50:E50"/>
    <mergeCell ref="D43:E43"/>
    <mergeCell ref="D48:E48"/>
    <mergeCell ref="D35:E35"/>
    <mergeCell ref="D34:E34"/>
    <mergeCell ref="A30:B30"/>
    <mergeCell ref="D11:F11"/>
    <mergeCell ref="D12:E12"/>
    <mergeCell ref="A33:B33"/>
    <mergeCell ref="D30:E30"/>
    <mergeCell ref="A14:C15"/>
    <mergeCell ref="D14:F14"/>
    <mergeCell ref="A31:B31"/>
    <mergeCell ref="D33:E33"/>
    <mergeCell ref="D32:E32"/>
    <mergeCell ref="E26:F26"/>
    <mergeCell ref="A17:D17"/>
    <mergeCell ref="D15:E15"/>
    <mergeCell ref="A64:G64"/>
    <mergeCell ref="A57:A59"/>
    <mergeCell ref="B57:G57"/>
    <mergeCell ref="B58:G58"/>
    <mergeCell ref="B59:G59"/>
    <mergeCell ref="A61:A63"/>
    <mergeCell ref="B61:G61"/>
    <mergeCell ref="B62:G62"/>
    <mergeCell ref="B63:G63"/>
    <mergeCell ref="A60:G60"/>
  </mergeCells>
  <phoneticPr fontId="2"/>
  <pageMargins left="0.41" right="0.32" top="0.56000000000000005" bottom="0.2" header="0.78" footer="0.11811023622047245"/>
  <pageSetup paperSize="9" scale="93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T120"/>
  <sheetViews>
    <sheetView view="pageBreakPreview" zoomScaleNormal="100" zoomScaleSheetLayoutView="100" workbookViewId="0">
      <selection activeCell="A29" sqref="A29"/>
    </sheetView>
  </sheetViews>
  <sheetFormatPr defaultColWidth="9" defaultRowHeight="15.75" customHeight="1" x14ac:dyDescent="0.2"/>
  <cols>
    <col min="1" max="1" width="4" style="18" customWidth="1"/>
    <col min="2" max="2" width="9.26953125" style="18" customWidth="1"/>
    <col min="3" max="3" width="5.26953125" style="19" customWidth="1"/>
    <col min="4" max="18" width="5.26953125" style="17" customWidth="1"/>
    <col min="19" max="19" width="5.36328125" style="17" customWidth="1"/>
    <col min="20" max="16384" width="9" style="17"/>
  </cols>
  <sheetData>
    <row r="1" spans="1:20" s="45" customFormat="1" ht="15.75" customHeight="1" x14ac:dyDescent="0.2">
      <c r="A1" s="139" t="s">
        <v>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P1" s="207" t="s">
        <v>218</v>
      </c>
      <c r="Q1" s="207"/>
      <c r="R1" s="172"/>
      <c r="S1" s="173"/>
    </row>
    <row r="2" spans="1:20" s="4" customFormat="1" ht="9" customHeight="1" x14ac:dyDescent="0.2">
      <c r="N2" s="1"/>
      <c r="O2" s="1"/>
      <c r="P2" s="1"/>
      <c r="Q2" s="1"/>
      <c r="R2" s="1"/>
    </row>
    <row r="3" spans="1:20" s="4" customFormat="1" ht="14.25" customHeight="1" x14ac:dyDescent="0.2">
      <c r="A3" s="168" t="s">
        <v>219</v>
      </c>
      <c r="B3" s="169"/>
      <c r="C3" s="170"/>
      <c r="D3" s="169"/>
      <c r="E3" s="169"/>
      <c r="F3" s="171"/>
      <c r="J3" s="4" t="s">
        <v>202</v>
      </c>
    </row>
    <row r="4" spans="1:20" s="4" customFormat="1" ht="44.25" customHeight="1" x14ac:dyDescent="0.2">
      <c r="A4" s="265" t="s">
        <v>80</v>
      </c>
      <c r="B4" s="266"/>
      <c r="C4" s="114" t="s">
        <v>33</v>
      </c>
      <c r="D4" s="114" t="s">
        <v>35</v>
      </c>
      <c r="E4" s="114" t="s">
        <v>36</v>
      </c>
      <c r="F4" s="114" t="s">
        <v>37</v>
      </c>
      <c r="G4" s="114" t="s">
        <v>38</v>
      </c>
      <c r="H4" s="114" t="s">
        <v>39</v>
      </c>
      <c r="I4" s="114" t="s">
        <v>40</v>
      </c>
      <c r="J4" s="114" t="s">
        <v>41</v>
      </c>
      <c r="K4" s="114" t="s">
        <v>34</v>
      </c>
      <c r="L4" s="114" t="s">
        <v>42</v>
      </c>
      <c r="M4" s="114" t="s">
        <v>43</v>
      </c>
      <c r="N4" s="114" t="s">
        <v>44</v>
      </c>
      <c r="O4" s="274" t="s">
        <v>29</v>
      </c>
      <c r="P4" s="275"/>
      <c r="Q4" s="284" t="s">
        <v>101</v>
      </c>
      <c r="R4" s="285"/>
      <c r="S4" s="286"/>
    </row>
    <row r="5" spans="1:20" s="4" customFormat="1" ht="14.25" customHeight="1" x14ac:dyDescent="0.2">
      <c r="A5" s="269" t="s">
        <v>102</v>
      </c>
      <c r="B5" s="349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282">
        <f>SUM(C5:N5)</f>
        <v>0</v>
      </c>
      <c r="P5" s="283"/>
      <c r="Q5" s="329">
        <f>N11</f>
        <v>0</v>
      </c>
      <c r="R5" s="330"/>
      <c r="S5" s="335" t="s">
        <v>201</v>
      </c>
    </row>
    <row r="6" spans="1:20" s="4" customFormat="1" ht="14.25" customHeight="1" x14ac:dyDescent="0.2">
      <c r="A6" s="259" t="s">
        <v>203</v>
      </c>
      <c r="B6" s="260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46">
        <f>SUM(C6:N6)</f>
        <v>0</v>
      </c>
      <c r="P6" s="347"/>
      <c r="Q6" s="331"/>
      <c r="R6" s="332"/>
      <c r="S6" s="336"/>
    </row>
    <row r="7" spans="1:20" s="4" customFormat="1" ht="14.25" customHeight="1" x14ac:dyDescent="0.2">
      <c r="A7" s="267" t="s">
        <v>29</v>
      </c>
      <c r="B7" s="268"/>
      <c r="C7" s="193">
        <f>SUM(C5:C6)</f>
        <v>0</v>
      </c>
      <c r="D7" s="193">
        <f>SUM(D5:D6)</f>
        <v>0</v>
      </c>
      <c r="E7" s="193">
        <f t="shared" ref="E7:N7" si="0">SUM(E5:E6)</f>
        <v>0</v>
      </c>
      <c r="F7" s="193">
        <f t="shared" si="0"/>
        <v>0</v>
      </c>
      <c r="G7" s="193">
        <f t="shared" si="0"/>
        <v>0</v>
      </c>
      <c r="H7" s="193">
        <f t="shared" si="0"/>
        <v>0</v>
      </c>
      <c r="I7" s="193">
        <f t="shared" si="0"/>
        <v>0</v>
      </c>
      <c r="J7" s="193">
        <f t="shared" si="0"/>
        <v>0</v>
      </c>
      <c r="K7" s="193">
        <f t="shared" si="0"/>
        <v>0</v>
      </c>
      <c r="L7" s="193">
        <f t="shared" si="0"/>
        <v>0</v>
      </c>
      <c r="M7" s="193">
        <f t="shared" si="0"/>
        <v>0</v>
      </c>
      <c r="N7" s="193">
        <f t="shared" si="0"/>
        <v>0</v>
      </c>
      <c r="O7" s="295">
        <f>SUM(O5:O6)</f>
        <v>0</v>
      </c>
      <c r="P7" s="296"/>
      <c r="Q7" s="333"/>
      <c r="R7" s="334"/>
      <c r="S7" s="337"/>
    </row>
    <row r="8" spans="1:20" s="4" customFormat="1" ht="10.5" customHeight="1" x14ac:dyDescent="0.2">
      <c r="A8" s="31"/>
      <c r="B8" s="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35"/>
      <c r="R8" s="42"/>
    </row>
    <row r="9" spans="1:20" s="4" customFormat="1" ht="14.25" customHeight="1" x14ac:dyDescent="0.2">
      <c r="A9" s="188" t="s">
        <v>58</v>
      </c>
      <c r="B9" s="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35"/>
      <c r="R9" s="42"/>
    </row>
    <row r="10" spans="1:20" s="4" customFormat="1" ht="7.5" customHeight="1" x14ac:dyDescent="0.2">
      <c r="A10" s="3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1"/>
      <c r="P10" s="2"/>
      <c r="Q10" s="35"/>
      <c r="R10" s="36"/>
    </row>
    <row r="11" spans="1:20" s="4" customFormat="1" ht="15" customHeight="1" x14ac:dyDescent="0.2">
      <c r="A11" s="255" t="s">
        <v>75</v>
      </c>
      <c r="B11" s="256"/>
      <c r="C11" s="3"/>
      <c r="D11" s="249" t="s">
        <v>54</v>
      </c>
      <c r="E11" s="250"/>
      <c r="F11" s="251"/>
      <c r="G11" s="254" t="s">
        <v>56</v>
      </c>
      <c r="H11" s="226" t="s">
        <v>55</v>
      </c>
      <c r="I11" s="350"/>
      <c r="J11" s="231" t="s">
        <v>99</v>
      </c>
      <c r="K11" s="242">
        <f>D12/H12</f>
        <v>0</v>
      </c>
      <c r="L11" s="243"/>
      <c r="M11" s="231" t="s">
        <v>57</v>
      </c>
      <c r="N11" s="276">
        <f>ROUNDUP(K11,1)</f>
        <v>0</v>
      </c>
      <c r="O11" s="277"/>
      <c r="P11" s="280" t="s">
        <v>123</v>
      </c>
      <c r="Q11" s="281"/>
      <c r="R11" s="281"/>
      <c r="S11" s="281"/>
    </row>
    <row r="12" spans="1:20" s="4" customFormat="1" ht="15" customHeight="1" x14ac:dyDescent="0.2">
      <c r="A12" s="256"/>
      <c r="B12" s="256"/>
      <c r="C12" s="3"/>
      <c r="D12" s="257">
        <f>O7</f>
        <v>0</v>
      </c>
      <c r="E12" s="258"/>
      <c r="F12" s="46" t="s">
        <v>25</v>
      </c>
      <c r="G12" s="254"/>
      <c r="H12" s="119">
        <v>365</v>
      </c>
      <c r="I12" s="47" t="s">
        <v>26</v>
      </c>
      <c r="J12" s="232"/>
      <c r="K12" s="244"/>
      <c r="L12" s="245"/>
      <c r="M12" s="231"/>
      <c r="N12" s="278"/>
      <c r="O12" s="279"/>
      <c r="P12" s="280"/>
      <c r="Q12" s="281"/>
      <c r="R12" s="281"/>
      <c r="S12" s="281"/>
    </row>
    <row r="13" spans="1:20" s="4" customFormat="1" ht="4.5" customHeight="1" x14ac:dyDescent="0.2">
      <c r="A13" s="31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1"/>
      <c r="P13" s="2"/>
      <c r="Q13" s="35"/>
      <c r="R13" s="36"/>
    </row>
    <row r="14" spans="1:20" s="4" customFormat="1" ht="15" customHeight="1" x14ac:dyDescent="0.2">
      <c r="A14" s="248" t="s">
        <v>100</v>
      </c>
      <c r="B14" s="248"/>
      <c r="C14" s="248"/>
      <c r="D14" s="249" t="s">
        <v>75</v>
      </c>
      <c r="E14" s="250"/>
      <c r="F14" s="251"/>
      <c r="G14" s="254" t="s">
        <v>56</v>
      </c>
      <c r="H14" s="229">
        <v>3</v>
      </c>
      <c r="I14" s="231" t="s">
        <v>99</v>
      </c>
      <c r="J14" s="242">
        <f>D15/H14</f>
        <v>0</v>
      </c>
      <c r="K14" s="243"/>
      <c r="L14" s="231" t="s">
        <v>57</v>
      </c>
      <c r="M14" s="233">
        <f>ROUNDUP(J14,0)</f>
        <v>0</v>
      </c>
      <c r="N14" s="234"/>
      <c r="O14" s="281" t="s">
        <v>124</v>
      </c>
      <c r="P14" s="281"/>
      <c r="Q14" s="281"/>
      <c r="R14" s="281"/>
      <c r="S14" s="281"/>
    </row>
    <row r="15" spans="1:20" s="4" customFormat="1" ht="15" customHeight="1" x14ac:dyDescent="0.2">
      <c r="A15" s="248"/>
      <c r="B15" s="248"/>
      <c r="C15" s="248"/>
      <c r="D15" s="252">
        <f>N11</f>
        <v>0</v>
      </c>
      <c r="E15" s="253"/>
      <c r="F15" s="46" t="s">
        <v>25</v>
      </c>
      <c r="G15" s="254"/>
      <c r="H15" s="230"/>
      <c r="I15" s="232"/>
      <c r="J15" s="244"/>
      <c r="K15" s="245"/>
      <c r="L15" s="231"/>
      <c r="M15" s="235"/>
      <c r="N15" s="236"/>
      <c r="O15" s="281"/>
      <c r="P15" s="281"/>
      <c r="Q15" s="281"/>
      <c r="R15" s="281"/>
      <c r="S15" s="281"/>
      <c r="T15" s="1"/>
    </row>
    <row r="16" spans="1:20" s="4" customFormat="1" ht="5.25" customHeight="1" x14ac:dyDescent="0.2">
      <c r="A16" s="39"/>
      <c r="B16" s="3"/>
      <c r="C16" s="3"/>
      <c r="D16" s="1"/>
      <c r="E16" s="121"/>
      <c r="F16" s="1"/>
      <c r="G16" s="1"/>
      <c r="H16" s="1"/>
      <c r="I16" s="1"/>
      <c r="J16" s="1"/>
      <c r="K16" s="1"/>
      <c r="L16" s="1"/>
      <c r="M16" s="1"/>
      <c r="N16" s="1"/>
      <c r="O16" s="31"/>
      <c r="P16" s="2"/>
      <c r="Q16" s="35"/>
      <c r="R16" s="36"/>
    </row>
    <row r="17" spans="1:19" s="4" customFormat="1" ht="16.5" customHeight="1" x14ac:dyDescent="0.2">
      <c r="A17" s="297" t="s">
        <v>110</v>
      </c>
      <c r="B17" s="297"/>
      <c r="C17" s="297"/>
      <c r="D17" s="298"/>
      <c r="E17" s="203">
        <f>ROUND(M14/7*2,1)</f>
        <v>0</v>
      </c>
      <c r="F17" s="46" t="s">
        <v>190</v>
      </c>
      <c r="G17" s="69"/>
      <c r="H17" s="246"/>
      <c r="I17" s="247"/>
      <c r="J17" s="247"/>
      <c r="K17" s="247"/>
      <c r="L17" s="133"/>
      <c r="M17" s="2"/>
      <c r="N17" s="1"/>
    </row>
    <row r="18" spans="1:19" s="4" customFormat="1" ht="5.25" customHeight="1" x14ac:dyDescent="0.2">
      <c r="A18" s="39"/>
      <c r="B18" s="3"/>
      <c r="C18" s="3"/>
      <c r="D18" s="1"/>
      <c r="E18" s="121"/>
      <c r="F18" s="1"/>
      <c r="G18" s="1"/>
      <c r="H18" s="1"/>
      <c r="I18" s="1"/>
      <c r="J18" s="1"/>
      <c r="K18" s="1"/>
      <c r="L18" s="121"/>
      <c r="M18" s="1"/>
      <c r="N18" s="1"/>
      <c r="O18" s="237" t="s">
        <v>85</v>
      </c>
      <c r="P18" s="237"/>
      <c r="Q18" s="35"/>
      <c r="R18" s="36"/>
    </row>
    <row r="19" spans="1:19" s="4" customFormat="1" ht="16.5" customHeight="1" x14ac:dyDescent="0.2">
      <c r="A19" s="255" t="s">
        <v>188</v>
      </c>
      <c r="B19" s="256"/>
      <c r="C19" s="256"/>
      <c r="D19" s="299"/>
      <c r="E19" s="203">
        <f>M14-E17</f>
        <v>0</v>
      </c>
      <c r="F19" s="46" t="s">
        <v>190</v>
      </c>
      <c r="G19" s="69"/>
      <c r="H19" s="174" t="s">
        <v>191</v>
      </c>
      <c r="I19" s="31"/>
      <c r="J19" s="1"/>
      <c r="K19" s="1"/>
      <c r="L19" s="120"/>
      <c r="M19" s="46" t="s">
        <v>28</v>
      </c>
      <c r="N19" s="69"/>
      <c r="O19" s="237"/>
      <c r="P19" s="237"/>
      <c r="Q19" s="120"/>
      <c r="R19" s="154" t="s">
        <v>25</v>
      </c>
      <c r="S19" s="69"/>
    </row>
    <row r="20" spans="1:19" s="4" customFormat="1" ht="11.25" customHeight="1" x14ac:dyDescent="0.2">
      <c r="A20" s="31"/>
      <c r="B20" s="3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37"/>
      <c r="P20" s="237"/>
      <c r="Q20" s="32"/>
    </row>
    <row r="21" spans="1:19" s="4" customFormat="1" ht="14.25" customHeight="1" x14ac:dyDescent="0.2">
      <c r="A21" s="188" t="s">
        <v>59</v>
      </c>
      <c r="O21" s="238" t="s">
        <v>177</v>
      </c>
      <c r="P21" s="238"/>
      <c r="Q21" s="348"/>
      <c r="R21" s="185" t="s">
        <v>194</v>
      </c>
      <c r="S21" s="186" t="s">
        <v>195</v>
      </c>
    </row>
    <row r="22" spans="1:19" s="4" customFormat="1" ht="8.25" customHeight="1" x14ac:dyDescent="0.2">
      <c r="A22" s="5"/>
      <c r="B22" s="5"/>
    </row>
    <row r="23" spans="1:19" s="4" customFormat="1" ht="16.5" customHeight="1" x14ac:dyDescent="0.2">
      <c r="A23" s="161" t="s">
        <v>60</v>
      </c>
      <c r="B23" s="8"/>
      <c r="E23" s="120"/>
      <c r="F23" s="46" t="s">
        <v>12</v>
      </c>
      <c r="G23" s="141" t="s">
        <v>68</v>
      </c>
    </row>
    <row r="24" spans="1:19" s="4" customFormat="1" ht="9" customHeight="1" x14ac:dyDescent="0.2">
      <c r="A24" s="8"/>
      <c r="B24" s="8"/>
    </row>
    <row r="25" spans="1:19" s="4" customFormat="1" ht="15" customHeight="1" x14ac:dyDescent="0.2">
      <c r="A25" s="271" t="s">
        <v>61</v>
      </c>
      <c r="B25" s="241"/>
      <c r="C25" s="241"/>
      <c r="D25" s="241"/>
      <c r="E25" s="226" t="s">
        <v>62</v>
      </c>
      <c r="F25" s="227"/>
      <c r="G25" s="228"/>
      <c r="H25" s="141"/>
      <c r="I25" s="226" t="s">
        <v>63</v>
      </c>
      <c r="J25" s="227"/>
      <c r="K25" s="228"/>
      <c r="L25" s="141"/>
      <c r="M25" s="226" t="s">
        <v>64</v>
      </c>
      <c r="N25" s="227"/>
      <c r="O25" s="228"/>
      <c r="P25" s="141"/>
      <c r="Q25" s="226" t="s">
        <v>65</v>
      </c>
      <c r="R25" s="227"/>
      <c r="S25" s="228"/>
    </row>
    <row r="26" spans="1:19" s="4" customFormat="1" ht="16.5" customHeight="1" x14ac:dyDescent="0.2">
      <c r="A26" s="241"/>
      <c r="B26" s="241"/>
      <c r="C26" s="241"/>
      <c r="D26" s="241"/>
      <c r="E26" s="224">
        <f>ROUNDDOWN(E23/7*28,1)</f>
        <v>0</v>
      </c>
      <c r="F26" s="225"/>
      <c r="G26" s="190" t="s">
        <v>197</v>
      </c>
      <c r="H26" s="141"/>
      <c r="I26" s="224">
        <f>ROUNDDOWN(E23/7*29,1)</f>
        <v>0</v>
      </c>
      <c r="J26" s="225"/>
      <c r="K26" s="190" t="s">
        <v>197</v>
      </c>
      <c r="L26" s="141"/>
      <c r="M26" s="224">
        <f>ROUNDDOWN(E23/7*30,1)</f>
        <v>0</v>
      </c>
      <c r="N26" s="225"/>
      <c r="O26" s="190" t="s">
        <v>197</v>
      </c>
      <c r="P26" s="141"/>
      <c r="Q26" s="224">
        <f>ROUNDDOWN(E23/7*31,1)</f>
        <v>0</v>
      </c>
      <c r="R26" s="225"/>
      <c r="S26" s="190" t="s">
        <v>197</v>
      </c>
    </row>
    <row r="27" spans="1:19" s="4" customFormat="1" ht="11.25" customHeight="1" x14ac:dyDescent="0.2">
      <c r="A27" s="8"/>
      <c r="B27" s="8"/>
    </row>
    <row r="28" spans="1:19" s="4" customFormat="1" ht="14.25" customHeight="1" x14ac:dyDescent="0.2">
      <c r="A28" s="184" t="s">
        <v>220</v>
      </c>
      <c r="B28" s="166"/>
      <c r="C28" s="166"/>
      <c r="D28" s="167"/>
      <c r="E28" s="167"/>
      <c r="F28" s="167"/>
      <c r="G28" s="167"/>
      <c r="H28" s="167"/>
      <c r="I28" s="167"/>
      <c r="J28" s="167"/>
      <c r="K28" s="167"/>
      <c r="L28" s="1"/>
      <c r="M28" s="1"/>
      <c r="N28" s="1"/>
      <c r="O28" s="31"/>
      <c r="P28" s="2"/>
      <c r="Q28" s="32"/>
    </row>
    <row r="29" spans="1:19" s="4" customFormat="1" ht="4.5" customHeight="1" x14ac:dyDescent="0.2">
      <c r="A29" s="5"/>
      <c r="B29" s="5"/>
    </row>
    <row r="30" spans="1:19" s="19" customFormat="1" ht="25.5" customHeight="1" x14ac:dyDescent="0.2">
      <c r="A30" s="263" t="s">
        <v>47</v>
      </c>
      <c r="B30" s="272"/>
      <c r="C30" s="49" t="s">
        <v>4</v>
      </c>
      <c r="D30" s="263" t="s">
        <v>66</v>
      </c>
      <c r="E30" s="273"/>
      <c r="F30" s="49" t="s">
        <v>27</v>
      </c>
      <c r="G30" s="49" t="s">
        <v>7</v>
      </c>
      <c r="H30" s="189" t="s">
        <v>33</v>
      </c>
      <c r="I30" s="189" t="s">
        <v>35</v>
      </c>
      <c r="J30" s="189" t="s">
        <v>36</v>
      </c>
      <c r="K30" s="189" t="s">
        <v>37</v>
      </c>
      <c r="L30" s="189" t="s">
        <v>38</v>
      </c>
      <c r="M30" s="189" t="s">
        <v>39</v>
      </c>
      <c r="N30" s="189" t="s">
        <v>40</v>
      </c>
      <c r="O30" s="189" t="s">
        <v>41</v>
      </c>
      <c r="P30" s="189" t="s">
        <v>34</v>
      </c>
      <c r="Q30" s="189" t="s">
        <v>42</v>
      </c>
      <c r="R30" s="189" t="s">
        <v>43</v>
      </c>
      <c r="S30" s="189" t="s">
        <v>44</v>
      </c>
    </row>
    <row r="31" spans="1:19" s="22" customFormat="1" ht="13.5" customHeight="1" x14ac:dyDescent="0.2">
      <c r="A31" s="261" t="s">
        <v>139</v>
      </c>
      <c r="B31" s="262"/>
      <c r="C31" s="21"/>
      <c r="D31" s="263"/>
      <c r="E31" s="27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22" customFormat="1" ht="13.5" customHeight="1" x14ac:dyDescent="0.2">
      <c r="A32" s="152" t="s">
        <v>165</v>
      </c>
      <c r="B32" s="153"/>
      <c r="C32" s="21"/>
      <c r="D32" s="263"/>
      <c r="E32" s="27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3" customFormat="1" ht="13.5" customHeight="1" x14ac:dyDescent="0.2">
      <c r="A33" s="261" t="s">
        <v>108</v>
      </c>
      <c r="B33" s="262"/>
      <c r="C33" s="21"/>
      <c r="D33" s="263"/>
      <c r="E33" s="27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23" customFormat="1" ht="13.5" customHeight="1" x14ac:dyDescent="0.2">
      <c r="A34" s="50" t="s">
        <v>81</v>
      </c>
      <c r="B34" s="48"/>
      <c r="C34" s="21"/>
      <c r="D34" s="263"/>
      <c r="E34" s="27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23" customFormat="1" ht="13.5" customHeight="1" x14ac:dyDescent="0.2">
      <c r="A35" s="50" t="s">
        <v>107</v>
      </c>
      <c r="B35" s="160"/>
      <c r="C35" s="21"/>
      <c r="D35" s="263"/>
      <c r="E35" s="27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23" customFormat="1" ht="13.5" customHeight="1" x14ac:dyDescent="0.2">
      <c r="A36" s="50" t="s">
        <v>18</v>
      </c>
      <c r="B36" s="48"/>
      <c r="C36" s="21"/>
      <c r="D36" s="263"/>
      <c r="E36" s="27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23" customFormat="1" ht="13.5" customHeight="1" x14ac:dyDescent="0.2">
      <c r="A37" s="50" t="s">
        <v>19</v>
      </c>
      <c r="B37" s="48"/>
      <c r="C37" s="21"/>
      <c r="D37" s="263"/>
      <c r="E37" s="27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23" customFormat="1" ht="13.5" customHeight="1" x14ac:dyDescent="0.2">
      <c r="A38" s="50" t="s">
        <v>20</v>
      </c>
      <c r="B38" s="160"/>
      <c r="C38" s="21"/>
      <c r="D38" s="263"/>
      <c r="E38" s="27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23" customFormat="1" ht="13.5" customHeight="1" x14ac:dyDescent="0.2">
      <c r="A39" s="50"/>
      <c r="B39" s="155" t="s">
        <v>163</v>
      </c>
      <c r="C39" s="21"/>
      <c r="D39" s="263"/>
      <c r="E39" s="27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23" customFormat="1" ht="13.5" customHeight="1" x14ac:dyDescent="0.2">
      <c r="A40" s="50" t="s">
        <v>111</v>
      </c>
      <c r="B40" s="48"/>
      <c r="C40" s="21"/>
      <c r="D40" s="263"/>
      <c r="E40" s="273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23" customFormat="1" ht="13.5" customHeight="1" x14ac:dyDescent="0.2">
      <c r="A41" s="152" t="s">
        <v>141</v>
      </c>
      <c r="B41" s="153"/>
      <c r="C41" s="21"/>
      <c r="D41" s="263"/>
      <c r="E41" s="273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23" customFormat="1" ht="13.5" customHeight="1" x14ac:dyDescent="0.2">
      <c r="A42" s="152" t="s">
        <v>142</v>
      </c>
      <c r="B42" s="153"/>
      <c r="C42" s="21"/>
      <c r="D42" s="263"/>
      <c r="E42" s="273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23" customFormat="1" ht="13.5" customHeight="1" x14ac:dyDescent="0.2">
      <c r="A43" s="50" t="s">
        <v>13</v>
      </c>
      <c r="B43" s="48"/>
      <c r="C43" s="21"/>
      <c r="D43" s="263"/>
      <c r="E43" s="273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23" customFormat="1" ht="13.5" customHeight="1" x14ac:dyDescent="0.2">
      <c r="A44" s="50" t="s">
        <v>14</v>
      </c>
      <c r="B44" s="48"/>
      <c r="C44" s="21"/>
      <c r="D44" s="263"/>
      <c r="E44" s="273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23" customFormat="1" ht="13.5" customHeight="1" x14ac:dyDescent="0.2">
      <c r="A45" s="50" t="s">
        <v>15</v>
      </c>
      <c r="B45" s="48"/>
      <c r="C45" s="21"/>
      <c r="D45" s="263"/>
      <c r="E45" s="27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23" customFormat="1" ht="13.5" customHeight="1" x14ac:dyDescent="0.2">
      <c r="A46" s="50"/>
      <c r="B46" s="155" t="s">
        <v>163</v>
      </c>
      <c r="C46" s="21"/>
      <c r="D46" s="263"/>
      <c r="E46" s="273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23" customFormat="1" ht="13.5" customHeight="1" x14ac:dyDescent="0.2">
      <c r="A47" s="50" t="s">
        <v>160</v>
      </c>
      <c r="B47" s="48"/>
      <c r="C47" s="21"/>
      <c r="D47" s="263"/>
      <c r="E47" s="273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23" customFormat="1" ht="13.5" customHeight="1" x14ac:dyDescent="0.2">
      <c r="A48" s="50" t="s">
        <v>147</v>
      </c>
      <c r="B48" s="48"/>
      <c r="C48" s="21"/>
      <c r="D48" s="263"/>
      <c r="E48" s="273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23" customFormat="1" ht="13.5" customHeight="1" x14ac:dyDescent="0.2">
      <c r="A49" s="50" t="s">
        <v>148</v>
      </c>
      <c r="B49" s="48"/>
      <c r="C49" s="21"/>
      <c r="D49" s="263"/>
      <c r="E49" s="273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23" customFormat="1" ht="13.5" customHeight="1" x14ac:dyDescent="0.2">
      <c r="A50" s="50" t="s">
        <v>154</v>
      </c>
      <c r="B50" s="48"/>
      <c r="C50" s="21"/>
      <c r="D50" s="263"/>
      <c r="E50" s="273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23" customFormat="1" ht="13.5" customHeight="1" x14ac:dyDescent="0.2">
      <c r="A51" s="50" t="s">
        <v>155</v>
      </c>
      <c r="B51" s="48"/>
      <c r="C51" s="21"/>
      <c r="D51" s="263"/>
      <c r="E51" s="27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23" customFormat="1" ht="13.5" customHeight="1" x14ac:dyDescent="0.2">
      <c r="A52" s="50" t="s">
        <v>164</v>
      </c>
      <c r="B52" s="48"/>
      <c r="C52" s="21"/>
      <c r="D52" s="263"/>
      <c r="E52" s="273"/>
      <c r="F52" s="21"/>
      <c r="G52" s="21"/>
      <c r="H52" s="21"/>
      <c r="I52" s="21"/>
      <c r="J52" s="24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23" customFormat="1" ht="13.5" customHeight="1" x14ac:dyDescent="0.2">
      <c r="A53" s="152" t="s">
        <v>192</v>
      </c>
      <c r="B53" s="48"/>
      <c r="C53" s="21"/>
      <c r="D53" s="263"/>
      <c r="E53" s="273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23" customFormat="1" ht="13.5" customHeight="1" x14ac:dyDescent="0.2">
      <c r="A54" s="50"/>
      <c r="B54" s="48"/>
      <c r="C54" s="21"/>
      <c r="D54" s="263"/>
      <c r="E54" s="273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23" customFormat="1" ht="13.5" customHeight="1" x14ac:dyDescent="0.2">
      <c r="A55" s="50"/>
      <c r="B55" s="48"/>
      <c r="C55" s="21"/>
      <c r="D55" s="263"/>
      <c r="E55" s="273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23" customFormat="1" ht="13.5" customHeight="1" thickBot="1" x14ac:dyDescent="0.25">
      <c r="A56" s="319"/>
      <c r="B56" s="320"/>
      <c r="C56" s="321"/>
      <c r="D56" s="314"/>
      <c r="E56" s="315"/>
      <c r="F56" s="57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s="23" customFormat="1" ht="13.5" customHeight="1" thickTop="1" x14ac:dyDescent="0.2">
      <c r="A57" s="304" t="s">
        <v>6</v>
      </c>
      <c r="B57" s="306" t="s">
        <v>8</v>
      </c>
      <c r="C57" s="306"/>
      <c r="D57" s="306"/>
      <c r="E57" s="306"/>
      <c r="F57" s="306"/>
      <c r="G57" s="307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1"/>
    </row>
    <row r="58" spans="1:19" s="23" customFormat="1" ht="13.5" customHeight="1" x14ac:dyDescent="0.2">
      <c r="A58" s="305"/>
      <c r="B58" s="308" t="s">
        <v>184</v>
      </c>
      <c r="C58" s="308"/>
      <c r="D58" s="308"/>
      <c r="E58" s="308"/>
      <c r="F58" s="308"/>
      <c r="G58" s="309"/>
      <c r="H58" s="53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62"/>
    </row>
    <row r="59" spans="1:19" s="23" customFormat="1" ht="13.5" customHeight="1" x14ac:dyDescent="0.2">
      <c r="A59" s="305"/>
      <c r="B59" s="310" t="s">
        <v>182</v>
      </c>
      <c r="C59" s="310"/>
      <c r="D59" s="310"/>
      <c r="E59" s="310"/>
      <c r="F59" s="310"/>
      <c r="G59" s="311"/>
      <c r="H59" s="124" t="e">
        <f t="shared" ref="H59:S59" si="1">ROUNDDOWN(H58/H65,1)</f>
        <v>#DIV/0!</v>
      </c>
      <c r="I59" s="124" t="e">
        <f t="shared" si="1"/>
        <v>#DIV/0!</v>
      </c>
      <c r="J59" s="124" t="e">
        <f t="shared" si="1"/>
        <v>#DIV/0!</v>
      </c>
      <c r="K59" s="124" t="e">
        <f t="shared" si="1"/>
        <v>#DIV/0!</v>
      </c>
      <c r="L59" s="124" t="e">
        <f t="shared" si="1"/>
        <v>#DIV/0!</v>
      </c>
      <c r="M59" s="124" t="e">
        <f t="shared" si="1"/>
        <v>#DIV/0!</v>
      </c>
      <c r="N59" s="124" t="e">
        <f t="shared" si="1"/>
        <v>#DIV/0!</v>
      </c>
      <c r="O59" s="124" t="e">
        <f t="shared" si="1"/>
        <v>#DIV/0!</v>
      </c>
      <c r="P59" s="124" t="e">
        <f t="shared" si="1"/>
        <v>#DIV/0!</v>
      </c>
      <c r="Q59" s="124" t="e">
        <f t="shared" si="1"/>
        <v>#DIV/0!</v>
      </c>
      <c r="R59" s="124" t="e">
        <f t="shared" si="1"/>
        <v>#DIV/0!</v>
      </c>
      <c r="S59" s="126" t="e">
        <f t="shared" si="1"/>
        <v>#DIV/0!</v>
      </c>
    </row>
    <row r="60" spans="1:19" s="23" customFormat="1" ht="13.5" customHeight="1" thickBot="1" x14ac:dyDescent="0.25">
      <c r="A60" s="300" t="s">
        <v>186</v>
      </c>
      <c r="B60" s="301"/>
      <c r="C60" s="301"/>
      <c r="D60" s="302" t="s">
        <v>78</v>
      </c>
      <c r="E60" s="302"/>
      <c r="F60" s="302"/>
      <c r="G60" s="303"/>
      <c r="H60" s="125" t="e">
        <f>H57+H59</f>
        <v>#DIV/0!</v>
      </c>
      <c r="I60" s="125" t="e">
        <f>I57+I59</f>
        <v>#DIV/0!</v>
      </c>
      <c r="J60" s="125" t="e">
        <f t="shared" ref="J60:S60" si="2">J57+J59</f>
        <v>#DIV/0!</v>
      </c>
      <c r="K60" s="125" t="e">
        <f t="shared" si="2"/>
        <v>#DIV/0!</v>
      </c>
      <c r="L60" s="125" t="e">
        <f t="shared" si="2"/>
        <v>#DIV/0!</v>
      </c>
      <c r="M60" s="125" t="e">
        <f t="shared" si="2"/>
        <v>#DIV/0!</v>
      </c>
      <c r="N60" s="125" t="e">
        <f t="shared" si="2"/>
        <v>#DIV/0!</v>
      </c>
      <c r="O60" s="125" t="e">
        <f t="shared" si="2"/>
        <v>#DIV/0!</v>
      </c>
      <c r="P60" s="125" t="e">
        <f t="shared" si="2"/>
        <v>#DIV/0!</v>
      </c>
      <c r="Q60" s="125" t="e">
        <f t="shared" si="2"/>
        <v>#DIV/0!</v>
      </c>
      <c r="R60" s="125" t="e">
        <f t="shared" si="2"/>
        <v>#DIV/0!</v>
      </c>
      <c r="S60" s="127" t="e">
        <f t="shared" si="2"/>
        <v>#DIV/0!</v>
      </c>
    </row>
    <row r="61" spans="1:19" s="23" customFormat="1" ht="13.5" customHeight="1" thickTop="1" x14ac:dyDescent="0.2">
      <c r="A61" s="312" t="s">
        <v>181</v>
      </c>
      <c r="B61" s="306" t="s">
        <v>180</v>
      </c>
      <c r="C61" s="306"/>
      <c r="D61" s="306"/>
      <c r="E61" s="306"/>
      <c r="F61" s="306"/>
      <c r="G61" s="307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/>
    </row>
    <row r="62" spans="1:19" s="23" customFormat="1" ht="13.5" customHeight="1" x14ac:dyDescent="0.2">
      <c r="A62" s="313"/>
      <c r="B62" s="308" t="s">
        <v>185</v>
      </c>
      <c r="C62" s="308"/>
      <c r="D62" s="308"/>
      <c r="E62" s="308"/>
      <c r="F62" s="308"/>
      <c r="G62" s="30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62"/>
    </row>
    <row r="63" spans="1:19" s="23" customFormat="1" ht="13.5" customHeight="1" x14ac:dyDescent="0.2">
      <c r="A63" s="313"/>
      <c r="B63" s="308" t="s">
        <v>183</v>
      </c>
      <c r="C63" s="308"/>
      <c r="D63" s="308"/>
      <c r="E63" s="308"/>
      <c r="F63" s="308"/>
      <c r="G63" s="309"/>
      <c r="H63" s="198" t="e">
        <f>ROUNDDOWN(H62/H65,1)</f>
        <v>#DIV/0!</v>
      </c>
      <c r="I63" s="198" t="e">
        <f>ROUNDDOWN(I62/I65,1)</f>
        <v>#DIV/0!</v>
      </c>
      <c r="J63" s="198" t="e">
        <f t="shared" ref="J63:S63" si="3">ROUNDDOWN(J62/J65,1)</f>
        <v>#DIV/0!</v>
      </c>
      <c r="K63" s="198" t="e">
        <f t="shared" si="3"/>
        <v>#DIV/0!</v>
      </c>
      <c r="L63" s="198" t="e">
        <f t="shared" si="3"/>
        <v>#DIV/0!</v>
      </c>
      <c r="M63" s="198" t="e">
        <f t="shared" si="3"/>
        <v>#DIV/0!</v>
      </c>
      <c r="N63" s="198" t="e">
        <f t="shared" si="3"/>
        <v>#DIV/0!</v>
      </c>
      <c r="O63" s="198" t="e">
        <f t="shared" si="3"/>
        <v>#DIV/0!</v>
      </c>
      <c r="P63" s="198" t="e">
        <f t="shared" si="3"/>
        <v>#DIV/0!</v>
      </c>
      <c r="Q63" s="198" t="e">
        <f t="shared" si="3"/>
        <v>#DIV/0!</v>
      </c>
      <c r="R63" s="198" t="e">
        <f t="shared" si="3"/>
        <v>#DIV/0!</v>
      </c>
      <c r="S63" s="199" t="e">
        <f t="shared" si="3"/>
        <v>#DIV/0!</v>
      </c>
    </row>
    <row r="64" spans="1:19" s="23" customFormat="1" ht="13.5" customHeight="1" thickBot="1" x14ac:dyDescent="0.25">
      <c r="A64" s="300" t="s">
        <v>187</v>
      </c>
      <c r="B64" s="301"/>
      <c r="C64" s="301"/>
      <c r="D64" s="302" t="s">
        <v>79</v>
      </c>
      <c r="E64" s="302"/>
      <c r="F64" s="302"/>
      <c r="G64" s="303"/>
      <c r="H64" s="200" t="e">
        <f>H61+H63</f>
        <v>#DIV/0!</v>
      </c>
      <c r="I64" s="200" t="e">
        <f>I61+I63</f>
        <v>#DIV/0!</v>
      </c>
      <c r="J64" s="200" t="e">
        <f t="shared" ref="J64:S64" si="4">J61+J63</f>
        <v>#DIV/0!</v>
      </c>
      <c r="K64" s="200" t="e">
        <f t="shared" si="4"/>
        <v>#DIV/0!</v>
      </c>
      <c r="L64" s="200" t="e">
        <f t="shared" si="4"/>
        <v>#DIV/0!</v>
      </c>
      <c r="M64" s="200" t="e">
        <f t="shared" si="4"/>
        <v>#DIV/0!</v>
      </c>
      <c r="N64" s="200" t="e">
        <f t="shared" si="4"/>
        <v>#DIV/0!</v>
      </c>
      <c r="O64" s="200" t="e">
        <f t="shared" si="4"/>
        <v>#DIV/0!</v>
      </c>
      <c r="P64" s="200" t="e">
        <f t="shared" si="4"/>
        <v>#DIV/0!</v>
      </c>
      <c r="Q64" s="200" t="e">
        <f t="shared" si="4"/>
        <v>#DIV/0!</v>
      </c>
      <c r="R64" s="200" t="e">
        <f t="shared" si="4"/>
        <v>#DIV/0!</v>
      </c>
      <c r="S64" s="201" t="e">
        <f t="shared" si="4"/>
        <v>#DIV/0!</v>
      </c>
    </row>
    <row r="65" spans="1:19" s="23" customFormat="1" ht="13.5" customHeight="1" thickTop="1" x14ac:dyDescent="0.2">
      <c r="A65" s="64" t="s">
        <v>53</v>
      </c>
      <c r="B65" s="65"/>
      <c r="C65" s="65"/>
      <c r="D65" s="66"/>
      <c r="E65" s="66"/>
      <c r="F65" s="67"/>
      <c r="G65" s="59"/>
      <c r="H65" s="68">
        <f>M26</f>
        <v>0</v>
      </c>
      <c r="I65" s="68">
        <f>Q26</f>
        <v>0</v>
      </c>
      <c r="J65" s="68">
        <f>M26</f>
        <v>0</v>
      </c>
      <c r="K65" s="68">
        <f>Q26</f>
        <v>0</v>
      </c>
      <c r="L65" s="68">
        <f>Q26</f>
        <v>0</v>
      </c>
      <c r="M65" s="68">
        <f>M26</f>
        <v>0</v>
      </c>
      <c r="N65" s="68">
        <f>Q26</f>
        <v>0</v>
      </c>
      <c r="O65" s="68">
        <f>M26</f>
        <v>0</v>
      </c>
      <c r="P65" s="68">
        <f>Q26</f>
        <v>0</v>
      </c>
      <c r="Q65" s="68">
        <f>Q26</f>
        <v>0</v>
      </c>
      <c r="R65" s="68">
        <f>I26</f>
        <v>0</v>
      </c>
      <c r="S65" s="68">
        <f>Q26</f>
        <v>0</v>
      </c>
    </row>
    <row r="66" spans="1:19" s="23" customFormat="1" ht="12" customHeight="1" x14ac:dyDescent="0.2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9" s="23" customFormat="1" ht="15.75" customHeight="1" x14ac:dyDescent="0.2">
      <c r="A67" s="51" t="s">
        <v>3</v>
      </c>
      <c r="B67" s="29"/>
      <c r="C67" s="22"/>
    </row>
    <row r="68" spans="1:19" s="23" customFormat="1" ht="15.75" customHeight="1" x14ac:dyDescent="0.2">
      <c r="A68" s="29"/>
      <c r="B68" s="29"/>
      <c r="C68" s="22"/>
    </row>
    <row r="69" spans="1:19" s="23" customFormat="1" ht="15.75" customHeight="1" x14ac:dyDescent="0.2">
      <c r="A69" s="29"/>
      <c r="B69" s="29"/>
      <c r="C69" s="22"/>
      <c r="I69" s="30"/>
    </row>
    <row r="70" spans="1:19" s="23" customFormat="1" ht="15.75" customHeight="1" x14ac:dyDescent="0.2">
      <c r="A70" s="29"/>
      <c r="B70" s="29"/>
      <c r="C70" s="22"/>
    </row>
    <row r="71" spans="1:19" s="23" customFormat="1" ht="15.75" customHeight="1" x14ac:dyDescent="0.2">
      <c r="A71" s="29"/>
      <c r="B71" s="29"/>
      <c r="C71" s="22"/>
    </row>
    <row r="72" spans="1:19" s="23" customFormat="1" ht="15.75" customHeight="1" x14ac:dyDescent="0.2">
      <c r="A72" s="29"/>
      <c r="B72" s="29"/>
      <c r="C72" s="22"/>
    </row>
    <row r="73" spans="1:19" s="23" customFormat="1" ht="15.75" customHeight="1" x14ac:dyDescent="0.2">
      <c r="A73" s="29"/>
      <c r="B73" s="29"/>
      <c r="C73" s="22"/>
    </row>
    <row r="74" spans="1:19" s="23" customFormat="1" ht="15.75" customHeight="1" x14ac:dyDescent="0.2">
      <c r="A74" s="29"/>
      <c r="B74" s="29"/>
      <c r="C74" s="22"/>
    </row>
    <row r="75" spans="1:19" s="23" customFormat="1" ht="15.75" customHeight="1" x14ac:dyDescent="0.2">
      <c r="A75" s="29"/>
      <c r="B75" s="29"/>
      <c r="C75" s="22"/>
    </row>
    <row r="76" spans="1:19" s="23" customFormat="1" ht="15.75" customHeight="1" x14ac:dyDescent="0.2">
      <c r="A76" s="29"/>
      <c r="B76" s="29"/>
      <c r="C76" s="22"/>
    </row>
    <row r="77" spans="1:19" s="23" customFormat="1" ht="15.75" customHeight="1" x14ac:dyDescent="0.2">
      <c r="A77" s="29"/>
      <c r="B77" s="29"/>
      <c r="C77" s="22"/>
    </row>
    <row r="78" spans="1:19" s="23" customFormat="1" ht="15.75" customHeight="1" x14ac:dyDescent="0.2">
      <c r="A78" s="29"/>
      <c r="B78" s="29"/>
      <c r="C78" s="22"/>
    </row>
    <row r="79" spans="1:19" s="23" customFormat="1" ht="15.75" customHeight="1" x14ac:dyDescent="0.2">
      <c r="A79" s="29"/>
      <c r="B79" s="29"/>
      <c r="C79" s="22"/>
    </row>
    <row r="80" spans="1:19" s="23" customFormat="1" ht="15.75" customHeight="1" x14ac:dyDescent="0.2">
      <c r="A80" s="29"/>
      <c r="B80" s="29"/>
      <c r="C80" s="22"/>
    </row>
    <row r="81" spans="1:3" s="23" customFormat="1" ht="15.75" customHeight="1" x14ac:dyDescent="0.2">
      <c r="A81" s="29"/>
      <c r="B81" s="29"/>
      <c r="C81" s="22"/>
    </row>
    <row r="82" spans="1:3" s="23" customFormat="1" ht="15.75" customHeight="1" x14ac:dyDescent="0.2">
      <c r="A82" s="29"/>
      <c r="B82" s="29"/>
      <c r="C82" s="22"/>
    </row>
    <row r="83" spans="1:3" s="23" customFormat="1" ht="15.75" customHeight="1" x14ac:dyDescent="0.2">
      <c r="A83" s="29"/>
      <c r="B83" s="29"/>
      <c r="C83" s="22"/>
    </row>
    <row r="84" spans="1:3" s="23" customFormat="1" ht="15.75" customHeight="1" x14ac:dyDescent="0.2">
      <c r="A84" s="29"/>
      <c r="B84" s="29"/>
      <c r="C84" s="22"/>
    </row>
    <row r="85" spans="1:3" s="23" customFormat="1" ht="15.75" customHeight="1" x14ac:dyDescent="0.2">
      <c r="A85" s="29"/>
      <c r="B85" s="29"/>
      <c r="C85" s="22"/>
    </row>
    <row r="86" spans="1:3" s="23" customFormat="1" ht="15.75" customHeight="1" x14ac:dyDescent="0.2">
      <c r="A86" s="29"/>
      <c r="B86" s="29"/>
      <c r="C86" s="22"/>
    </row>
    <row r="87" spans="1:3" s="23" customFormat="1" ht="15.75" customHeight="1" x14ac:dyDescent="0.2">
      <c r="A87" s="29"/>
      <c r="B87" s="29"/>
      <c r="C87" s="22"/>
    </row>
    <row r="88" spans="1:3" s="23" customFormat="1" ht="15.75" customHeight="1" x14ac:dyDescent="0.2">
      <c r="A88" s="29"/>
      <c r="B88" s="29"/>
      <c r="C88" s="22"/>
    </row>
    <row r="89" spans="1:3" s="23" customFormat="1" ht="15.75" customHeight="1" x14ac:dyDescent="0.2">
      <c r="A89" s="29"/>
      <c r="B89" s="29"/>
      <c r="C89" s="22"/>
    </row>
    <row r="90" spans="1:3" s="23" customFormat="1" ht="15.75" customHeight="1" x14ac:dyDescent="0.2">
      <c r="A90" s="29"/>
      <c r="B90" s="29"/>
      <c r="C90" s="22"/>
    </row>
    <row r="91" spans="1:3" s="23" customFormat="1" ht="15.75" customHeight="1" x14ac:dyDescent="0.2">
      <c r="A91" s="29"/>
      <c r="B91" s="29"/>
      <c r="C91" s="22"/>
    </row>
    <row r="92" spans="1:3" s="23" customFormat="1" ht="15.75" customHeight="1" x14ac:dyDescent="0.2">
      <c r="A92" s="29"/>
      <c r="B92" s="29"/>
      <c r="C92" s="22"/>
    </row>
    <row r="93" spans="1:3" s="23" customFormat="1" ht="15.75" customHeight="1" x14ac:dyDescent="0.2">
      <c r="A93" s="29"/>
      <c r="B93" s="29"/>
      <c r="C93" s="22"/>
    </row>
    <row r="94" spans="1:3" s="23" customFormat="1" ht="15.75" customHeight="1" x14ac:dyDescent="0.2">
      <c r="A94" s="29"/>
      <c r="B94" s="29"/>
      <c r="C94" s="22"/>
    </row>
    <row r="95" spans="1:3" s="23" customFormat="1" ht="15.75" customHeight="1" x14ac:dyDescent="0.2">
      <c r="A95" s="29"/>
      <c r="B95" s="29"/>
      <c r="C95" s="22"/>
    </row>
    <row r="96" spans="1:3" s="23" customFormat="1" ht="15.75" customHeight="1" x14ac:dyDescent="0.2">
      <c r="A96" s="29"/>
      <c r="B96" s="29"/>
      <c r="C96" s="22"/>
    </row>
    <row r="97" spans="1:3" s="23" customFormat="1" ht="15.75" customHeight="1" x14ac:dyDescent="0.2">
      <c r="A97" s="29"/>
      <c r="B97" s="29"/>
      <c r="C97" s="22"/>
    </row>
    <row r="98" spans="1:3" s="23" customFormat="1" ht="15.75" customHeight="1" x14ac:dyDescent="0.2">
      <c r="A98" s="29"/>
      <c r="B98" s="29"/>
      <c r="C98" s="22"/>
    </row>
    <row r="99" spans="1:3" s="23" customFormat="1" ht="15.75" customHeight="1" x14ac:dyDescent="0.2">
      <c r="A99" s="29"/>
      <c r="B99" s="29"/>
      <c r="C99" s="22"/>
    </row>
    <row r="100" spans="1:3" s="23" customFormat="1" ht="15.75" customHeight="1" x14ac:dyDescent="0.2">
      <c r="A100" s="29"/>
      <c r="B100" s="29"/>
      <c r="C100" s="22"/>
    </row>
    <row r="101" spans="1:3" s="23" customFormat="1" ht="15.75" customHeight="1" x14ac:dyDescent="0.2">
      <c r="A101" s="29"/>
      <c r="B101" s="29"/>
      <c r="C101" s="22"/>
    </row>
    <row r="102" spans="1:3" s="23" customFormat="1" ht="15.75" customHeight="1" x14ac:dyDescent="0.2">
      <c r="A102" s="29"/>
      <c r="B102" s="29"/>
      <c r="C102" s="22"/>
    </row>
    <row r="103" spans="1:3" s="23" customFormat="1" ht="15.75" customHeight="1" x14ac:dyDescent="0.2">
      <c r="A103" s="29"/>
      <c r="B103" s="29"/>
      <c r="C103" s="22"/>
    </row>
    <row r="104" spans="1:3" s="23" customFormat="1" ht="15.75" customHeight="1" x14ac:dyDescent="0.2">
      <c r="A104" s="29"/>
      <c r="B104" s="29"/>
      <c r="C104" s="22"/>
    </row>
    <row r="105" spans="1:3" s="23" customFormat="1" ht="15.75" customHeight="1" x14ac:dyDescent="0.2">
      <c r="A105" s="29"/>
      <c r="B105" s="29"/>
      <c r="C105" s="22"/>
    </row>
    <row r="106" spans="1:3" s="23" customFormat="1" ht="15.75" customHeight="1" x14ac:dyDescent="0.2">
      <c r="A106" s="29"/>
      <c r="B106" s="29"/>
      <c r="C106" s="22"/>
    </row>
    <row r="107" spans="1:3" s="23" customFormat="1" ht="15.75" customHeight="1" x14ac:dyDescent="0.2">
      <c r="A107" s="29"/>
      <c r="B107" s="29"/>
      <c r="C107" s="22"/>
    </row>
    <row r="108" spans="1:3" s="23" customFormat="1" ht="15.75" customHeight="1" x14ac:dyDescent="0.2">
      <c r="A108" s="29"/>
      <c r="B108" s="29"/>
      <c r="C108" s="22"/>
    </row>
    <row r="109" spans="1:3" s="23" customFormat="1" ht="15.75" customHeight="1" x14ac:dyDescent="0.2">
      <c r="A109" s="29"/>
      <c r="B109" s="29"/>
      <c r="C109" s="22"/>
    </row>
    <row r="110" spans="1:3" s="23" customFormat="1" ht="15.75" customHeight="1" x14ac:dyDescent="0.2">
      <c r="A110" s="29"/>
      <c r="B110" s="29"/>
      <c r="C110" s="22"/>
    </row>
    <row r="111" spans="1:3" s="23" customFormat="1" ht="15.75" customHeight="1" x14ac:dyDescent="0.2">
      <c r="A111" s="29"/>
      <c r="B111" s="29"/>
      <c r="C111" s="22"/>
    </row>
    <row r="112" spans="1:3" s="23" customFormat="1" ht="15.75" customHeight="1" x14ac:dyDescent="0.2">
      <c r="A112" s="29"/>
      <c r="B112" s="29"/>
      <c r="C112" s="22"/>
    </row>
    <row r="113" spans="1:3" s="23" customFormat="1" ht="15.75" customHeight="1" x14ac:dyDescent="0.2">
      <c r="A113" s="29"/>
      <c r="B113" s="29"/>
      <c r="C113" s="22"/>
    </row>
    <row r="114" spans="1:3" s="23" customFormat="1" ht="15.75" customHeight="1" x14ac:dyDescent="0.2">
      <c r="A114" s="29"/>
      <c r="B114" s="29"/>
      <c r="C114" s="22"/>
    </row>
    <row r="115" spans="1:3" s="23" customFormat="1" ht="15.75" customHeight="1" x14ac:dyDescent="0.2">
      <c r="A115" s="29"/>
      <c r="B115" s="29"/>
      <c r="C115" s="22"/>
    </row>
    <row r="116" spans="1:3" s="23" customFormat="1" ht="15.75" customHeight="1" x14ac:dyDescent="0.2">
      <c r="A116" s="29"/>
      <c r="B116" s="29"/>
      <c r="C116" s="22"/>
    </row>
    <row r="117" spans="1:3" s="23" customFormat="1" ht="15.75" customHeight="1" x14ac:dyDescent="0.2">
      <c r="A117" s="29"/>
      <c r="B117" s="29"/>
      <c r="C117" s="22"/>
    </row>
    <row r="118" spans="1:3" s="23" customFormat="1" ht="15.75" customHeight="1" x14ac:dyDescent="0.2">
      <c r="A118" s="29"/>
      <c r="B118" s="29"/>
      <c r="C118" s="22"/>
    </row>
    <row r="119" spans="1:3" s="23" customFormat="1" ht="15.75" customHeight="1" x14ac:dyDescent="0.2">
      <c r="A119" s="29"/>
      <c r="B119" s="29"/>
      <c r="C119" s="22"/>
    </row>
    <row r="120" spans="1:3" s="23" customFormat="1" ht="15.75" customHeight="1" x14ac:dyDescent="0.2">
      <c r="A120" s="29"/>
      <c r="B120" s="29"/>
      <c r="C120" s="22"/>
    </row>
  </sheetData>
  <mergeCells count="86">
    <mergeCell ref="A31:B31"/>
    <mergeCell ref="D32:E32"/>
    <mergeCell ref="D34:E34"/>
    <mergeCell ref="D47:E47"/>
    <mergeCell ref="B63:G63"/>
    <mergeCell ref="D44:E44"/>
    <mergeCell ref="D52:E52"/>
    <mergeCell ref="D36:E36"/>
    <mergeCell ref="D40:E40"/>
    <mergeCell ref="D41:E41"/>
    <mergeCell ref="D49:E49"/>
    <mergeCell ref="A56:C56"/>
    <mergeCell ref="D54:E54"/>
    <mergeCell ref="D55:E55"/>
    <mergeCell ref="D53:E53"/>
    <mergeCell ref="D56:E56"/>
    <mergeCell ref="A64:G64"/>
    <mergeCell ref="A57:A59"/>
    <mergeCell ref="B57:G57"/>
    <mergeCell ref="B58:G58"/>
    <mergeCell ref="B59:G59"/>
    <mergeCell ref="B62:G62"/>
    <mergeCell ref="A60:G60"/>
    <mergeCell ref="A61:A63"/>
    <mergeCell ref="B61:G61"/>
    <mergeCell ref="D50:E50"/>
    <mergeCell ref="D51:E51"/>
    <mergeCell ref="D48:E48"/>
    <mergeCell ref="D43:E43"/>
    <mergeCell ref="A30:B30"/>
    <mergeCell ref="D30:E30"/>
    <mergeCell ref="D45:E45"/>
    <mergeCell ref="D38:E38"/>
    <mergeCell ref="D33:E33"/>
    <mergeCell ref="D35:E35"/>
    <mergeCell ref="D31:E31"/>
    <mergeCell ref="D42:E42"/>
    <mergeCell ref="D46:E46"/>
    <mergeCell ref="D37:E37"/>
    <mergeCell ref="D39:E39"/>
    <mergeCell ref="A33:B33"/>
    <mergeCell ref="Q25:S25"/>
    <mergeCell ref="E26:F26"/>
    <mergeCell ref="I26:J26"/>
    <mergeCell ref="M26:N26"/>
    <mergeCell ref="Q26:R26"/>
    <mergeCell ref="M25:O25"/>
    <mergeCell ref="I25:K25"/>
    <mergeCell ref="M11:M12"/>
    <mergeCell ref="A7:B7"/>
    <mergeCell ref="D12:E12"/>
    <mergeCell ref="A5:B5"/>
    <mergeCell ref="H11:I11"/>
    <mergeCell ref="G11:G12"/>
    <mergeCell ref="A6:B6"/>
    <mergeCell ref="A25:D26"/>
    <mergeCell ref="E25:G25"/>
    <mergeCell ref="Q4:S4"/>
    <mergeCell ref="O4:P4"/>
    <mergeCell ref="K11:L12"/>
    <mergeCell ref="O7:P7"/>
    <mergeCell ref="Q5:R7"/>
    <mergeCell ref="O5:P5"/>
    <mergeCell ref="O6:P6"/>
    <mergeCell ref="N11:O12"/>
    <mergeCell ref="P11:S12"/>
    <mergeCell ref="S5:S7"/>
    <mergeCell ref="A4:B4"/>
    <mergeCell ref="D11:F11"/>
    <mergeCell ref="A11:B12"/>
    <mergeCell ref="J11:J12"/>
    <mergeCell ref="O21:Q21"/>
    <mergeCell ref="M14:N15"/>
    <mergeCell ref="G14:G15"/>
    <mergeCell ref="A14:C15"/>
    <mergeCell ref="D14:F14"/>
    <mergeCell ref="J14:K15"/>
    <mergeCell ref="O14:S15"/>
    <mergeCell ref="D15:E15"/>
    <mergeCell ref="H17:K17"/>
    <mergeCell ref="O18:P20"/>
    <mergeCell ref="A17:D17"/>
    <mergeCell ref="H14:H15"/>
    <mergeCell ref="I14:I15"/>
    <mergeCell ref="L14:L15"/>
    <mergeCell ref="A19:D19"/>
  </mergeCells>
  <phoneticPr fontId="2"/>
  <pageMargins left="0.41" right="0.32" top="0.56000000000000005" bottom="0.2" header="0.78" footer="0.11811023622047245"/>
  <pageSetup paperSize="9" scale="93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7"/>
  <sheetViews>
    <sheetView zoomScaleNormal="100" zoomScaleSheetLayoutView="100" workbookViewId="0">
      <selection sqref="A1:Q1"/>
    </sheetView>
  </sheetViews>
  <sheetFormatPr defaultColWidth="9" defaultRowHeight="12" x14ac:dyDescent="0.2"/>
  <cols>
    <col min="1" max="1" width="4" style="4" customWidth="1"/>
    <col min="2" max="2" width="8.08984375" style="4" customWidth="1"/>
    <col min="3" max="14" width="5" style="4" customWidth="1"/>
    <col min="15" max="16" width="4.26953125" style="4" customWidth="1"/>
    <col min="17" max="17" width="12.453125" style="4" customWidth="1"/>
    <col min="18" max="18" width="3" style="4" customWidth="1"/>
    <col min="19" max="21" width="5.26953125" style="4" customWidth="1"/>
    <col min="22" max="16384" width="9" style="4"/>
  </cols>
  <sheetData>
    <row r="1" spans="1:17" ht="21.75" customHeight="1" x14ac:dyDescent="0.2">
      <c r="A1" s="383" t="s">
        <v>103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7" ht="6.75" customHeight="1" x14ac:dyDescent="0.2">
      <c r="M2" s="1"/>
      <c r="N2" s="1"/>
      <c r="O2" s="1"/>
      <c r="P2" s="1"/>
      <c r="Q2" s="1"/>
    </row>
    <row r="3" spans="1:17" ht="15" customHeight="1" x14ac:dyDescent="0.2">
      <c r="A3" s="202" t="s">
        <v>204</v>
      </c>
      <c r="H3" s="4" t="s">
        <v>202</v>
      </c>
    </row>
    <row r="4" spans="1:17" ht="39" customHeight="1" x14ac:dyDescent="0.2">
      <c r="A4" s="249" t="s">
        <v>80</v>
      </c>
      <c r="B4" s="384"/>
      <c r="C4" s="114" t="s">
        <v>33</v>
      </c>
      <c r="D4" s="114" t="s">
        <v>35</v>
      </c>
      <c r="E4" s="114" t="s">
        <v>36</v>
      </c>
      <c r="F4" s="114" t="s">
        <v>37</v>
      </c>
      <c r="G4" s="114" t="s">
        <v>38</v>
      </c>
      <c r="H4" s="114" t="s">
        <v>39</v>
      </c>
      <c r="I4" s="114" t="s">
        <v>40</v>
      </c>
      <c r="J4" s="114" t="s">
        <v>41</v>
      </c>
      <c r="K4" s="114" t="s">
        <v>34</v>
      </c>
      <c r="L4" s="114" t="s">
        <v>42</v>
      </c>
      <c r="M4" s="114" t="s">
        <v>43</v>
      </c>
      <c r="N4" s="114" t="s">
        <v>44</v>
      </c>
      <c r="O4" s="385" t="s">
        <v>29</v>
      </c>
      <c r="P4" s="386"/>
      <c r="Q4" s="115" t="s">
        <v>90</v>
      </c>
    </row>
    <row r="5" spans="1:17" ht="15" customHeight="1" x14ac:dyDescent="0.2">
      <c r="A5" s="387" t="s">
        <v>102</v>
      </c>
      <c r="B5" s="388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389"/>
      <c r="P5" s="390"/>
      <c r="Q5" s="116" t="s">
        <v>67</v>
      </c>
    </row>
    <row r="6" spans="1:17" ht="15" customHeight="1" x14ac:dyDescent="0.2">
      <c r="A6" s="259" t="s">
        <v>203</v>
      </c>
      <c r="B6" s="26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08"/>
      <c r="P6" s="409"/>
      <c r="Q6" s="117" t="s">
        <v>67</v>
      </c>
    </row>
    <row r="7" spans="1:17" ht="15" customHeight="1" x14ac:dyDescent="0.2">
      <c r="A7" s="267" t="s">
        <v>29</v>
      </c>
      <c r="B7" s="268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410"/>
      <c r="P7" s="411"/>
      <c r="Q7" s="16" t="s">
        <v>67</v>
      </c>
    </row>
    <row r="8" spans="1:17" ht="1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">
      <c r="A9" s="33" t="s">
        <v>45</v>
      </c>
      <c r="B9" s="1"/>
      <c r="C9" s="1"/>
      <c r="D9" s="1"/>
      <c r="E9" s="1"/>
      <c r="F9" s="33" t="s">
        <v>115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">
      <c r="A10" s="1" t="s">
        <v>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">
      <c r="A11" s="8" t="s">
        <v>116</v>
      </c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">
      <c r="A12" s="1" t="s">
        <v>32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">
      <c r="A13" s="8" t="s">
        <v>117</v>
      </c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">
      <c r="A14" s="8" t="s">
        <v>118</v>
      </c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">
      <c r="A15" s="5" t="s">
        <v>119</v>
      </c>
      <c r="B15" s="5"/>
    </row>
    <row r="16" spans="1:17" ht="12" customHeight="1" x14ac:dyDescent="0.2">
      <c r="A16" s="5"/>
      <c r="B16" s="5"/>
    </row>
    <row r="17" spans="1:18" ht="14.25" customHeight="1" x14ac:dyDescent="0.2">
      <c r="A17" s="34" t="s">
        <v>46</v>
      </c>
    </row>
    <row r="18" spans="1:18" ht="14.25" customHeight="1" x14ac:dyDescent="0.2">
      <c r="A18" s="4" t="s">
        <v>92</v>
      </c>
      <c r="B18" s="5"/>
    </row>
    <row r="19" spans="1:18" ht="14.25" customHeight="1" x14ac:dyDescent="0.2">
      <c r="A19" s="1" t="s">
        <v>94</v>
      </c>
      <c r="B19" s="8"/>
    </row>
    <row r="20" spans="1:18" ht="14.25" customHeight="1" x14ac:dyDescent="0.2">
      <c r="A20" s="4" t="s">
        <v>91</v>
      </c>
      <c r="B20" s="5"/>
    </row>
    <row r="21" spans="1:18" ht="14.25" customHeight="1" x14ac:dyDescent="0.2">
      <c r="A21" s="394" t="s">
        <v>120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</row>
    <row r="22" spans="1:18" ht="14.25" customHeight="1" x14ac:dyDescent="0.2">
      <c r="A22" s="6" t="s">
        <v>121</v>
      </c>
      <c r="B22" s="5"/>
    </row>
    <row r="23" spans="1:18" ht="8.25" customHeight="1" x14ac:dyDescent="0.2">
      <c r="A23" s="5"/>
      <c r="B23" s="5"/>
    </row>
    <row r="24" spans="1:18" ht="14.25" customHeight="1" x14ac:dyDescent="0.2">
      <c r="A24" s="412" t="s">
        <v>95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4"/>
    </row>
    <row r="25" spans="1:18" ht="14.25" customHeight="1" x14ac:dyDescent="0.2">
      <c r="A25" s="402" t="s">
        <v>89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4"/>
    </row>
    <row r="26" spans="1:18" ht="13.5" customHeight="1" x14ac:dyDescent="0.2">
      <c r="E26" s="405" t="s">
        <v>205</v>
      </c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</row>
    <row r="27" spans="1:18" ht="24.75" customHeight="1" x14ac:dyDescent="0.2">
      <c r="A27" s="33" t="s">
        <v>97</v>
      </c>
      <c r="B27" s="1"/>
      <c r="C27" s="1"/>
      <c r="D27" s="1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</row>
    <row r="28" spans="1:18" ht="14.25" customHeight="1" x14ac:dyDescent="0.2">
      <c r="A28" s="249" t="s">
        <v>47</v>
      </c>
      <c r="B28" s="396"/>
      <c r="C28" s="397"/>
      <c r="D28" s="398" t="s">
        <v>48</v>
      </c>
      <c r="E28" s="399"/>
      <c r="F28" s="399"/>
      <c r="G28" s="399"/>
      <c r="H28" s="399"/>
      <c r="I28" s="399"/>
      <c r="J28" s="399"/>
      <c r="K28" s="399"/>
      <c r="L28" s="399"/>
      <c r="M28" s="399"/>
      <c r="N28" s="400"/>
      <c r="O28" s="400"/>
      <c r="P28" s="400"/>
      <c r="Q28" s="401"/>
    </row>
    <row r="29" spans="1:18" ht="14.25" customHeight="1" x14ac:dyDescent="0.2">
      <c r="A29" s="415" t="s">
        <v>69</v>
      </c>
      <c r="B29" s="416"/>
      <c r="C29" s="417"/>
      <c r="D29" s="204" t="s">
        <v>207</v>
      </c>
      <c r="E29" s="96"/>
      <c r="F29" s="96"/>
      <c r="G29" s="96"/>
      <c r="H29" s="96"/>
      <c r="I29" s="77"/>
      <c r="J29" s="206"/>
      <c r="K29" s="77"/>
      <c r="L29" s="77"/>
      <c r="M29" s="77"/>
      <c r="N29" s="77"/>
      <c r="O29" s="77"/>
      <c r="P29" s="77"/>
      <c r="Q29" s="78"/>
    </row>
    <row r="30" spans="1:18" ht="14.25" customHeight="1" x14ac:dyDescent="0.2">
      <c r="A30" s="418"/>
      <c r="B30" s="419"/>
      <c r="C30" s="420"/>
      <c r="D30" s="205" t="s">
        <v>208</v>
      </c>
      <c r="E30" s="91"/>
      <c r="F30" s="91"/>
      <c r="G30" s="91"/>
      <c r="H30" s="91"/>
      <c r="I30" s="9"/>
      <c r="K30" s="70"/>
      <c r="L30" s="70"/>
      <c r="M30" s="70"/>
      <c r="N30" s="70"/>
      <c r="O30" s="70"/>
      <c r="P30" s="70"/>
      <c r="Q30" s="71"/>
    </row>
    <row r="31" spans="1:18" ht="14.25" customHeight="1" x14ac:dyDescent="0.2">
      <c r="A31" s="93" t="s">
        <v>107</v>
      </c>
      <c r="B31" s="91"/>
      <c r="C31" s="97"/>
      <c r="D31" s="195" t="s">
        <v>198</v>
      </c>
      <c r="E31" s="91"/>
      <c r="F31" s="70"/>
      <c r="G31" s="70"/>
      <c r="H31" s="70"/>
      <c r="I31" s="91"/>
      <c r="J31" s="70"/>
      <c r="K31" s="70"/>
      <c r="L31" s="70"/>
      <c r="M31" s="70"/>
      <c r="N31" s="70"/>
      <c r="O31" s="70"/>
      <c r="P31" s="70"/>
      <c r="Q31" s="71"/>
    </row>
    <row r="32" spans="1:18" ht="14.25" customHeight="1" x14ac:dyDescent="0.2">
      <c r="A32" s="93" t="s">
        <v>108</v>
      </c>
      <c r="B32" s="91"/>
      <c r="C32" s="97"/>
      <c r="D32" s="104" t="s">
        <v>122</v>
      </c>
      <c r="E32" s="91"/>
      <c r="F32" s="70"/>
      <c r="G32" s="79"/>
      <c r="H32" s="70"/>
      <c r="I32" s="104" t="s">
        <v>73</v>
      </c>
      <c r="J32" s="70"/>
      <c r="K32" s="70"/>
      <c r="L32" s="70"/>
      <c r="M32" s="70"/>
      <c r="N32" s="70"/>
      <c r="O32" s="70"/>
      <c r="P32" s="70"/>
      <c r="Q32" s="71"/>
    </row>
    <row r="33" spans="1:17" ht="14.25" customHeight="1" x14ac:dyDescent="0.2">
      <c r="A33" s="94"/>
      <c r="B33" s="98"/>
      <c r="C33" s="99"/>
      <c r="D33" s="105" t="s">
        <v>128</v>
      </c>
      <c r="E33" s="98"/>
      <c r="F33" s="81"/>
      <c r="G33" s="83"/>
      <c r="H33" s="81"/>
      <c r="I33" s="147" t="s">
        <v>129</v>
      </c>
      <c r="J33" s="148"/>
      <c r="K33" s="148"/>
      <c r="L33" s="148"/>
      <c r="M33" s="148"/>
      <c r="N33" s="148"/>
      <c r="O33" s="148"/>
      <c r="P33" s="149"/>
      <c r="Q33" s="150"/>
    </row>
    <row r="34" spans="1:17" ht="14.25" customHeight="1" x14ac:dyDescent="0.2">
      <c r="A34" s="101" t="s">
        <v>71</v>
      </c>
      <c r="B34" s="91"/>
      <c r="C34" s="97"/>
      <c r="D34" s="104" t="s">
        <v>51</v>
      </c>
      <c r="E34" s="91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</row>
    <row r="35" spans="1:17" ht="14.25" customHeight="1" x14ac:dyDescent="0.2">
      <c r="A35" s="95"/>
      <c r="B35" s="92"/>
      <c r="C35" s="100"/>
      <c r="D35" s="33" t="s">
        <v>88</v>
      </c>
      <c r="E35" s="9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73"/>
    </row>
    <row r="36" spans="1:17" ht="14.25" customHeight="1" x14ac:dyDescent="0.2">
      <c r="A36" s="72"/>
      <c r="B36" s="92"/>
      <c r="C36" s="73"/>
      <c r="D36" s="9"/>
      <c r="E36" s="9"/>
      <c r="F36" s="9"/>
      <c r="G36" s="9"/>
      <c r="H36" s="9"/>
      <c r="I36" s="9"/>
      <c r="J36" s="9"/>
      <c r="K36" s="9"/>
      <c r="L36" s="9"/>
      <c r="M36" s="9"/>
      <c r="N36" s="11"/>
      <c r="O36" s="9"/>
      <c r="P36" s="9"/>
      <c r="Q36" s="73"/>
    </row>
    <row r="37" spans="1:17" ht="14.25" customHeight="1" x14ac:dyDescent="0.2">
      <c r="A37" s="74" t="s">
        <v>72</v>
      </c>
      <c r="B37" s="101" t="s">
        <v>86</v>
      </c>
      <c r="C37" s="71"/>
      <c r="D37" s="196" t="s">
        <v>199</v>
      </c>
      <c r="E37" s="88"/>
      <c r="F37" s="88"/>
      <c r="G37" s="102"/>
      <c r="H37" s="85"/>
      <c r="I37" s="85"/>
      <c r="J37" s="86"/>
      <c r="K37" s="217"/>
      <c r="L37" s="218"/>
      <c r="M37" s="218"/>
      <c r="N37" s="218"/>
      <c r="O37" s="218"/>
      <c r="P37" s="218"/>
      <c r="Q37" s="219"/>
    </row>
    <row r="38" spans="1:17" ht="14.25" customHeight="1" x14ac:dyDescent="0.2">
      <c r="A38" s="72"/>
      <c r="B38" s="94"/>
      <c r="C38" s="82"/>
      <c r="D38" s="109"/>
      <c r="E38" s="90"/>
      <c r="F38" s="90"/>
      <c r="G38" s="107"/>
      <c r="H38" s="75"/>
      <c r="I38" s="75"/>
      <c r="J38" s="76"/>
      <c r="K38" s="212"/>
      <c r="L38" s="213"/>
      <c r="M38" s="213"/>
      <c r="N38" s="213"/>
      <c r="O38" s="213"/>
      <c r="P38" s="213"/>
      <c r="Q38" s="214"/>
    </row>
    <row r="39" spans="1:17" ht="14.25" customHeight="1" x14ac:dyDescent="0.2">
      <c r="A39" s="72"/>
      <c r="B39" s="151" t="s">
        <v>109</v>
      </c>
      <c r="C39" s="129"/>
      <c r="D39" s="197" t="s">
        <v>200</v>
      </c>
      <c r="E39" s="130"/>
      <c r="F39" s="130"/>
      <c r="G39" s="131"/>
      <c r="H39" s="132"/>
      <c r="I39" s="132"/>
      <c r="J39" s="132"/>
      <c r="K39" s="212"/>
      <c r="L39" s="213"/>
      <c r="M39" s="213"/>
      <c r="N39" s="213"/>
      <c r="O39" s="213"/>
      <c r="P39" s="213"/>
      <c r="Q39" s="214"/>
    </row>
    <row r="40" spans="1:17" ht="14.25" customHeight="1" x14ac:dyDescent="0.2">
      <c r="A40" s="72"/>
      <c r="B40" s="128"/>
      <c r="C40" s="129"/>
      <c r="D40" s="134"/>
      <c r="E40" s="135"/>
      <c r="F40" s="135"/>
      <c r="G40" s="136"/>
      <c r="H40" s="137"/>
      <c r="I40" s="137"/>
      <c r="J40" s="137"/>
      <c r="K40" s="209"/>
      <c r="L40" s="210"/>
      <c r="M40" s="210"/>
      <c r="N40" s="210"/>
      <c r="O40" s="210"/>
      <c r="P40" s="210"/>
      <c r="Q40" s="211"/>
    </row>
    <row r="41" spans="1:17" ht="14.25" customHeight="1" x14ac:dyDescent="0.2">
      <c r="A41" s="72"/>
      <c r="B41" s="94"/>
      <c r="C41" s="82"/>
      <c r="D41" s="109"/>
      <c r="E41" s="90"/>
      <c r="F41" s="90"/>
      <c r="G41" s="107"/>
      <c r="H41" s="75"/>
      <c r="I41" s="75"/>
      <c r="J41" s="75"/>
      <c r="K41" s="209"/>
      <c r="L41" s="210"/>
      <c r="M41" s="210"/>
      <c r="N41" s="210"/>
      <c r="O41" s="210"/>
      <c r="P41" s="210"/>
      <c r="Q41" s="211"/>
    </row>
    <row r="42" spans="1:17" ht="14.25" customHeight="1" x14ac:dyDescent="0.2">
      <c r="A42" s="72"/>
      <c r="B42" s="101" t="s">
        <v>50</v>
      </c>
      <c r="C42" s="370" t="s">
        <v>84</v>
      </c>
      <c r="D42" s="110" t="s">
        <v>49</v>
      </c>
      <c r="E42" s="88"/>
      <c r="F42" s="88"/>
      <c r="G42" s="111" t="s">
        <v>87</v>
      </c>
      <c r="H42" s="85"/>
      <c r="I42" s="85"/>
      <c r="J42" s="86"/>
      <c r="K42" s="391" t="s">
        <v>211</v>
      </c>
      <c r="L42" s="392"/>
      <c r="M42" s="392"/>
      <c r="N42" s="392"/>
      <c r="O42" s="392"/>
      <c r="P42" s="392"/>
      <c r="Q42" s="393"/>
    </row>
    <row r="43" spans="1:17" ht="14.25" customHeight="1" x14ac:dyDescent="0.2">
      <c r="A43" s="72"/>
      <c r="B43" s="72"/>
      <c r="C43" s="371"/>
      <c r="D43" s="108" t="s">
        <v>104</v>
      </c>
      <c r="E43" s="89"/>
      <c r="F43" s="89"/>
      <c r="G43" s="106" t="s">
        <v>73</v>
      </c>
      <c r="H43" s="10"/>
      <c r="I43" s="10"/>
      <c r="J43" s="87"/>
      <c r="K43" s="391"/>
      <c r="L43" s="392"/>
      <c r="M43" s="392"/>
      <c r="N43" s="392"/>
      <c r="O43" s="392"/>
      <c r="P43" s="392"/>
      <c r="Q43" s="393"/>
    </row>
    <row r="44" spans="1:17" ht="14.25" customHeight="1" x14ac:dyDescent="0.2">
      <c r="A44" s="72"/>
      <c r="B44" s="72"/>
      <c r="C44" s="371"/>
      <c r="D44" s="108" t="s">
        <v>130</v>
      </c>
      <c r="E44" s="89"/>
      <c r="F44" s="89"/>
      <c r="G44" s="106" t="s">
        <v>74</v>
      </c>
      <c r="H44" s="10"/>
      <c r="I44" s="10"/>
      <c r="J44" s="87"/>
      <c r="K44" s="391"/>
      <c r="L44" s="392"/>
      <c r="M44" s="392"/>
      <c r="N44" s="392"/>
      <c r="O44" s="392"/>
      <c r="P44" s="392"/>
      <c r="Q44" s="393"/>
    </row>
    <row r="45" spans="1:17" ht="14.25" customHeight="1" x14ac:dyDescent="0.2">
      <c r="A45" s="72"/>
      <c r="B45" s="363" t="s">
        <v>96</v>
      </c>
      <c r="C45" s="371"/>
      <c r="D45" s="108"/>
      <c r="E45" s="89"/>
      <c r="F45" s="89"/>
      <c r="G45" s="106"/>
      <c r="H45" s="10"/>
      <c r="I45" s="10"/>
      <c r="J45" s="87"/>
      <c r="K45" s="391"/>
      <c r="L45" s="392"/>
      <c r="M45" s="392"/>
      <c r="N45" s="392"/>
      <c r="O45" s="392"/>
      <c r="P45" s="392"/>
      <c r="Q45" s="393"/>
    </row>
    <row r="46" spans="1:17" ht="14.25" customHeight="1" x14ac:dyDescent="0.2">
      <c r="A46" s="72"/>
      <c r="B46" s="363"/>
      <c r="C46" s="371"/>
      <c r="D46" s="374" t="s">
        <v>114</v>
      </c>
      <c r="E46" s="375"/>
      <c r="F46" s="375"/>
      <c r="G46" s="375"/>
      <c r="H46" s="375"/>
      <c r="I46" s="375"/>
      <c r="J46" s="376"/>
      <c r="K46" s="391"/>
      <c r="L46" s="392"/>
      <c r="M46" s="392"/>
      <c r="N46" s="392"/>
      <c r="O46" s="392"/>
      <c r="P46" s="392"/>
      <c r="Q46" s="393"/>
    </row>
    <row r="47" spans="1:17" ht="14.25" customHeight="1" x14ac:dyDescent="0.2">
      <c r="A47" s="72"/>
      <c r="B47" s="363"/>
      <c r="C47" s="372" t="s">
        <v>105</v>
      </c>
      <c r="D47" s="108" t="s">
        <v>104</v>
      </c>
      <c r="E47" s="89"/>
      <c r="F47" s="89"/>
      <c r="G47" s="106" t="s">
        <v>131</v>
      </c>
      <c r="H47" s="10"/>
      <c r="I47" s="10"/>
      <c r="J47" s="10"/>
      <c r="K47" s="391"/>
      <c r="L47" s="392"/>
      <c r="M47" s="392"/>
      <c r="N47" s="392"/>
      <c r="O47" s="392"/>
      <c r="P47" s="392"/>
      <c r="Q47" s="393"/>
    </row>
    <row r="48" spans="1:17" ht="14.25" customHeight="1" x14ac:dyDescent="0.2">
      <c r="A48" s="72"/>
      <c r="B48" s="363"/>
      <c r="C48" s="372"/>
      <c r="D48" s="108" t="s">
        <v>106</v>
      </c>
      <c r="E48" s="89"/>
      <c r="F48" s="89"/>
      <c r="G48" s="106" t="s">
        <v>132</v>
      </c>
      <c r="H48" s="10"/>
      <c r="I48" s="10"/>
      <c r="J48" s="10"/>
      <c r="K48" s="377" t="s">
        <v>212</v>
      </c>
      <c r="L48" s="378"/>
      <c r="M48" s="378"/>
      <c r="N48" s="378"/>
      <c r="O48" s="378"/>
      <c r="P48" s="378"/>
      <c r="Q48" s="379"/>
    </row>
    <row r="49" spans="1:17" ht="14.25" customHeight="1" x14ac:dyDescent="0.2">
      <c r="A49" s="72"/>
      <c r="B49" s="363"/>
      <c r="C49" s="372"/>
      <c r="D49" s="364" t="s">
        <v>178</v>
      </c>
      <c r="E49" s="365"/>
      <c r="F49" s="365"/>
      <c r="G49" s="365"/>
      <c r="H49" s="365"/>
      <c r="I49" s="365"/>
      <c r="J49" s="366"/>
      <c r="K49" s="377"/>
      <c r="L49" s="378"/>
      <c r="M49" s="378"/>
      <c r="N49" s="378"/>
      <c r="O49" s="378"/>
      <c r="P49" s="378"/>
      <c r="Q49" s="379"/>
    </row>
    <row r="50" spans="1:17" ht="14.25" customHeight="1" x14ac:dyDescent="0.2">
      <c r="A50" s="80"/>
      <c r="B50" s="80"/>
      <c r="C50" s="373"/>
      <c r="D50" s="367"/>
      <c r="E50" s="368"/>
      <c r="F50" s="368"/>
      <c r="G50" s="368"/>
      <c r="H50" s="368"/>
      <c r="I50" s="368"/>
      <c r="J50" s="369"/>
      <c r="K50" s="380"/>
      <c r="L50" s="381"/>
      <c r="M50" s="381"/>
      <c r="N50" s="381"/>
      <c r="O50" s="381"/>
      <c r="P50" s="381"/>
      <c r="Q50" s="382"/>
    </row>
    <row r="51" spans="1:17" s="12" customFormat="1" ht="14.25" customHeight="1" x14ac:dyDescent="0.2">
      <c r="A51" s="354" t="s">
        <v>215</v>
      </c>
      <c r="B51" s="355"/>
      <c r="C51" s="356"/>
      <c r="D51" s="220" t="s">
        <v>214</v>
      </c>
      <c r="E51" s="70"/>
      <c r="F51" s="70"/>
      <c r="G51" s="70"/>
      <c r="H51" s="70"/>
      <c r="I51" s="70"/>
      <c r="J51" s="70"/>
      <c r="K51" s="218"/>
      <c r="L51" s="218"/>
      <c r="M51" s="218"/>
      <c r="N51" s="218"/>
      <c r="O51" s="218"/>
      <c r="P51" s="218"/>
      <c r="Q51" s="219"/>
    </row>
    <row r="52" spans="1:17" s="12" customFormat="1" ht="14.25" customHeight="1" x14ac:dyDescent="0.2">
      <c r="A52" s="357"/>
      <c r="B52" s="358"/>
      <c r="C52" s="359"/>
      <c r="D52" s="223"/>
      <c r="E52" s="9"/>
      <c r="F52" s="9"/>
      <c r="G52" s="9"/>
      <c r="H52" s="9"/>
      <c r="I52" s="9"/>
      <c r="J52" s="9"/>
      <c r="K52" s="215"/>
      <c r="L52" s="215"/>
      <c r="M52" s="215"/>
      <c r="N52" s="215"/>
      <c r="O52" s="215"/>
      <c r="P52" s="215"/>
      <c r="Q52" s="216"/>
    </row>
    <row r="53" spans="1:17" s="12" customFormat="1" ht="14.25" customHeight="1" x14ac:dyDescent="0.2">
      <c r="A53" s="360"/>
      <c r="B53" s="361"/>
      <c r="C53" s="362"/>
      <c r="D53" s="103"/>
      <c r="E53" s="81"/>
      <c r="F53" s="81"/>
      <c r="G53" s="81"/>
      <c r="H53" s="81"/>
      <c r="I53" s="81"/>
      <c r="J53" s="81"/>
      <c r="K53" s="221"/>
      <c r="L53" s="221"/>
      <c r="M53" s="221"/>
      <c r="N53" s="221"/>
      <c r="O53" s="221"/>
      <c r="P53" s="221"/>
      <c r="Q53" s="222"/>
    </row>
    <row r="54" spans="1:17" s="12" customFormat="1" ht="14.25" customHeight="1" x14ac:dyDescent="0.2">
      <c r="A54" s="101" t="s">
        <v>81</v>
      </c>
      <c r="B54" s="70"/>
      <c r="C54" s="71"/>
      <c r="D54" s="104" t="s">
        <v>52</v>
      </c>
      <c r="E54" s="70"/>
      <c r="F54" s="70"/>
      <c r="G54" s="70"/>
      <c r="H54" s="70"/>
      <c r="I54" s="70"/>
      <c r="J54" s="70"/>
      <c r="K54" s="112" t="s">
        <v>93</v>
      </c>
      <c r="L54" s="70"/>
      <c r="M54" s="70"/>
      <c r="N54" s="70"/>
      <c r="O54" s="70"/>
      <c r="P54" s="70"/>
      <c r="Q54" s="71"/>
    </row>
    <row r="55" spans="1:17" s="12" customFormat="1" ht="14.25" customHeight="1" x14ac:dyDescent="0.2">
      <c r="A55" s="80"/>
      <c r="B55" s="81"/>
      <c r="C55" s="82"/>
      <c r="D55" s="105" t="s">
        <v>70</v>
      </c>
      <c r="E55" s="81"/>
      <c r="F55" s="81"/>
      <c r="G55" s="81"/>
      <c r="H55" s="105" t="s">
        <v>82</v>
      </c>
      <c r="I55" s="81"/>
      <c r="J55" s="81"/>
      <c r="K55" s="113" t="s">
        <v>98</v>
      </c>
      <c r="L55" s="81"/>
      <c r="M55" s="81"/>
      <c r="N55" s="81"/>
      <c r="O55" s="81"/>
      <c r="P55" s="84"/>
      <c r="Q55" s="82"/>
    </row>
    <row r="56" spans="1:17" s="12" customFormat="1" ht="14.25" customHeight="1" x14ac:dyDescent="0.2">
      <c r="A56" s="208" t="s">
        <v>209</v>
      </c>
      <c r="B56" s="81"/>
      <c r="C56" s="82"/>
      <c r="D56" s="351" t="s">
        <v>213</v>
      </c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3"/>
    </row>
    <row r="57" spans="1:17" s="12" customFormat="1" ht="14.25" customHeight="1" x14ac:dyDescent="0.2">
      <c r="A57" s="118" t="s">
        <v>83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s="12" customFormat="1" ht="14.25" customHeight="1" x14ac:dyDescent="0.2"/>
    <row r="59" spans="1:17" s="12" customFormat="1" ht="11" x14ac:dyDescent="0.2"/>
    <row r="60" spans="1:17" s="12" customFormat="1" ht="11" x14ac:dyDescent="0.2"/>
    <row r="61" spans="1:17" s="12" customFormat="1" ht="11" x14ac:dyDescent="0.2"/>
    <row r="62" spans="1:17" s="12" customFormat="1" ht="11" x14ac:dyDescent="0.2"/>
    <row r="63" spans="1:17" s="12" customFormat="1" ht="11" x14ac:dyDescent="0.2"/>
    <row r="64" spans="1:17" s="12" customFormat="1" ht="11" x14ac:dyDescent="0.2"/>
    <row r="65" s="12" customFormat="1" ht="11" x14ac:dyDescent="0.2"/>
    <row r="66" s="12" customFormat="1" ht="11" x14ac:dyDescent="0.2"/>
    <row r="67" s="12" customFormat="1" ht="11" x14ac:dyDescent="0.2"/>
  </sheetData>
  <mergeCells count="25">
    <mergeCell ref="A29:C30"/>
    <mergeCell ref="A21:R21"/>
    <mergeCell ref="A28:C28"/>
    <mergeCell ref="D28:Q28"/>
    <mergeCell ref="A6:B6"/>
    <mergeCell ref="A25:Q25"/>
    <mergeCell ref="E26:Q27"/>
    <mergeCell ref="O6:P6"/>
    <mergeCell ref="A7:B7"/>
    <mergeCell ref="O7:P7"/>
    <mergeCell ref="A24:Q24"/>
    <mergeCell ref="A1:Q1"/>
    <mergeCell ref="A4:B4"/>
    <mergeCell ref="O4:P4"/>
    <mergeCell ref="A5:B5"/>
    <mergeCell ref="O5:P5"/>
    <mergeCell ref="D56:Q56"/>
    <mergeCell ref="A51:C53"/>
    <mergeCell ref="B45:B49"/>
    <mergeCell ref="D49:J50"/>
    <mergeCell ref="C42:C46"/>
    <mergeCell ref="C47:C50"/>
    <mergeCell ref="D46:J46"/>
    <mergeCell ref="K48:Q50"/>
    <mergeCell ref="K42:Q47"/>
  </mergeCells>
  <phoneticPr fontId="2"/>
  <pageMargins left="0.7" right="0.39" top="0.52" bottom="0.55118110236220474" header="0.93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別表１－１（記載例）</vt:lpstr>
      <vt:lpstr>別表１－１（前年度） </vt:lpstr>
      <vt:lpstr>別表１－２（当年度）</vt:lpstr>
      <vt:lpstr>（参考）職種別人員配置基準</vt:lpstr>
      <vt:lpstr>'（参考）職種別人員配置基準'!Print_Area</vt:lpstr>
      <vt:lpstr>'別表１－１（記載例）'!Print_Area</vt:lpstr>
      <vt:lpstr>'別表１－１（前年度） '!Print_Area</vt:lpstr>
      <vt:lpstr>'別表１－２（当年度）'!Print_Area</vt:lpstr>
      <vt:lpstr>'別表１－１（記載例）'!Print_Titles</vt:lpstr>
      <vt:lpstr>'別表１－１（前年度） '!Print_Titles</vt:lpstr>
      <vt:lpstr>'別表１－２（当年度）'!Print_Titles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2021-07-13T04:38:07Z</dcterms:created>
  <dcterms:modified xsi:type="dcterms:W3CDTF">2024-05-07T05:24:11Z</dcterms:modified>
</cp:coreProperties>
</file>