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水道\"/>
    </mc:Choice>
  </mc:AlternateContent>
  <workbookProtection workbookAlgorithmName="SHA-512" workbookHashValue="meEMI1fB0B36PxBKDohisWJWgNAIG0Pt+9spRpQNHaJDMJ1GIu5hRGNWMK6PmGQ09m9glsbyvTqfRIuUxH6AMg==" workbookSaltValue="tNvwDejAUcxwmgMda4l+/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<sst xmlns="http://schemas.openxmlformats.org/spreadsheetml/2006/main" count="232" uniqueCount="120">
  <si>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</si>
  <si>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</si>
  <si>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</si>
  <si>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</si>
  <si>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</si>
  <si>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</si>
  <si>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</si>
  <si>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</si>
  <si>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</si>
  <si>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</si>
  <si>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</si>
  <si>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</si>
  <si>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</si>
  <si>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</si>
  <si>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</si>
  <si>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</si>
  <si>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</si>
  <si>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</si>
  <si>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</si>
  <si>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</si>
  <si>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</si>
  <si>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</si>
  <si>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</si>
  <si>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</si>
  <si>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</si>
  <si>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</si>
  <si>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</si>
  <si>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</si>
  <si>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</si>
  <si>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</si>
  <si>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</si>
  <si>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</si>
  <si>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</si>
  <si>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</si>
  <si>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</si>
  <si>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</si>
  <si>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</si>
  <si>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</si>
  <si>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</si>
  <si>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</si>
  <si>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</si>
  <si>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</si>
  <si>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</si>
  <si>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</si>
  <si>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</si>
  <si>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</si>
  <si>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</si>
  <si>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</si>
  <si>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</si>
  <si>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</si>
  <si>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</si>
  <si>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</si>
  <si>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</si>
  <si>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</si>
  <si>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</si>
  <si>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</si>
  <si>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</si>
  <si>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</si>
  <si>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</si>
  <si>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</si>
  <si>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</si>
  <si>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</si>
  <si>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</si>
  <si>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</si>
  <si>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</si>
  <si>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</si>
  <si>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</si>
  <si>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</si>
  <si>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</si>
  <si>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</si>
  <si>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</si>
  <si>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</si>
  <si>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</si>
  <si>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</si>
  <si>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</si>
  <si>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</si>
  <si>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</si>
  <si>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</si>
  <si>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</si>
  <si>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</si>
  <si>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</si>
  <si>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</si>
  <si>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</si>
  <si>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</si>
  <si>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</si>
  <si>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</si>
  <si>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</si>
  <si>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</si>
  <si>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</si>
  <si>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</si>
  <si>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</si>
  <si>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</si>
  <si>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</si>
  <si>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</si>
  <si>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</si>
  <si>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</si>
  <si>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</si>
  <si>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</si>
  <si>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</si>
  <si>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</si>
  <si>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</si>
  <si>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</si>
  <si>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</si>
  <si>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</si>
  <si>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</si>
  <si>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</si>
  <si>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</si>
  <si>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</si>
  <si>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</si>
  <si>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</si>
  <si>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</si>
  <si>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</si>
  <si>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</si>
  <si>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</si>
  <si>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</si>
  <si>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</si>
  <si>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</si>
  <si>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全国平均より若干高めの割合で、徐々に施設の老朽化が進んでいることを示している。
②【管路経年化率】
　全国平均に比べて高い数値を示しているが、これは昭和40年代から50年代に集中的に建設されているためである。
③【管路更新率】
　全国平均に比べて低い数値となっているが、「水道事業及び工業用水道事業老朽化施設更新計画」（計画期間：平成30～42年度）に基づき計画的に更新を行っている。なお、本指標は単年度の更新状況を示す指標であるが、管路の更新は複数年をかけて行うため年度によって数値にはばらつきがある。</t>
    <rPh sb="2" eb="4">
      <t>ユウケイ</t>
    </rPh>
    <rPh sb="4" eb="6">
      <t>コテイ</t>
    </rPh>
    <rPh sb="6" eb="8">
      <t>シサン</t>
    </rPh>
    <rPh sb="8" eb="10">
      <t>ゲンカ</t>
    </rPh>
    <rPh sb="10" eb="12">
      <t>ショウキャク</t>
    </rPh>
    <rPh sb="12" eb="13">
      <t>リツ</t>
    </rPh>
    <rPh sb="16" eb="18">
      <t>ゼンコク</t>
    </rPh>
    <rPh sb="18" eb="20">
      <t>ヘイキン</t>
    </rPh>
    <rPh sb="22" eb="24">
      <t>ジャッカン</t>
    </rPh>
    <rPh sb="24" eb="25">
      <t>タカ</t>
    </rPh>
    <rPh sb="27" eb="29">
      <t>ワリアイ</t>
    </rPh>
    <rPh sb="31" eb="33">
      <t>ジョジョ</t>
    </rPh>
    <rPh sb="34" eb="36">
      <t>シセツ</t>
    </rPh>
    <rPh sb="37" eb="40">
      <t>ロウキュウカ</t>
    </rPh>
    <rPh sb="41" eb="42">
      <t>スス</t>
    </rPh>
    <rPh sb="49" eb="50">
      <t>シメ</t>
    </rPh>
    <rPh sb="58" eb="59">
      <t>カン</t>
    </rPh>
    <rPh sb="59" eb="60">
      <t>ロ</t>
    </rPh>
    <rPh sb="60" eb="63">
      <t>ケイネンカ</t>
    </rPh>
    <rPh sb="63" eb="64">
      <t>リツ</t>
    </rPh>
    <rPh sb="67" eb="69">
      <t>ゼンコク</t>
    </rPh>
    <rPh sb="69" eb="71">
      <t>ヘイキン</t>
    </rPh>
    <rPh sb="72" eb="73">
      <t>クラ</t>
    </rPh>
    <rPh sb="75" eb="76">
      <t>タカ</t>
    </rPh>
    <rPh sb="77" eb="79">
      <t>スウチ</t>
    </rPh>
    <rPh sb="80" eb="81">
      <t>シメ</t>
    </rPh>
    <rPh sb="90" eb="92">
      <t>ショウワ</t>
    </rPh>
    <rPh sb="94" eb="96">
      <t>ネンダイ</t>
    </rPh>
    <rPh sb="100" eb="102">
      <t>ネンダイ</t>
    </rPh>
    <rPh sb="103" eb="106">
      <t>シュウチュウテキ</t>
    </rPh>
    <rPh sb="107" eb="109">
      <t>ケンセツ</t>
    </rPh>
    <rPh sb="123" eb="124">
      <t>カン</t>
    </rPh>
    <rPh sb="124" eb="125">
      <t>ロ</t>
    </rPh>
    <rPh sb="125" eb="127">
      <t>コウシン</t>
    </rPh>
    <rPh sb="127" eb="128">
      <t>リツ</t>
    </rPh>
    <rPh sb="131" eb="133">
      <t>ゼンコク</t>
    </rPh>
    <rPh sb="133" eb="135">
      <t>ヘイキン</t>
    </rPh>
    <rPh sb="136" eb="137">
      <t>クラ</t>
    </rPh>
    <rPh sb="139" eb="140">
      <t>ヒク</t>
    </rPh>
    <rPh sb="141" eb="143">
      <t>スウチ</t>
    </rPh>
    <rPh sb="192" eb="193">
      <t>モト</t>
    </rPh>
    <rPh sb="195" eb="198">
      <t>ケイカクテキ</t>
    </rPh>
    <rPh sb="199" eb="201">
      <t>コウシン</t>
    </rPh>
    <rPh sb="202" eb="203">
      <t>オコナ</t>
    </rPh>
    <rPh sb="211" eb="212">
      <t>ホン</t>
    </rPh>
    <rPh sb="212" eb="214">
      <t>シヒョウ</t>
    </rPh>
    <rPh sb="215" eb="218">
      <t>タンネンド</t>
    </rPh>
    <rPh sb="219" eb="221">
      <t>コウシン</t>
    </rPh>
    <rPh sb="221" eb="223">
      <t>ジョウキョウ</t>
    </rPh>
    <rPh sb="224" eb="225">
      <t>シメ</t>
    </rPh>
    <rPh sb="226" eb="228">
      <t>シヒョウ</t>
    </rPh>
    <rPh sb="239" eb="241">
      <t>フクスウ</t>
    </rPh>
    <rPh sb="241" eb="242">
      <t>ネン</t>
    </rPh>
    <rPh sb="246" eb="247">
      <t>オコナ</t>
    </rPh>
    <rPh sb="250" eb="252">
      <t>ネンド</t>
    </rPh>
    <rPh sb="256" eb="258">
      <t>スウチ</t>
    </rPh>
    <phoneticPr fontId="16"/>
  </si>
  <si>
    <t xml:space="preserve"> 愛知県水道用水供給事業の経営状況は、健全であるが、老朽化施設更新等による費用の増加が見込まれることから、平成28年3月に策定した「企業庁経営戦略」（計画期間：平成28～37年度）に基づき、引き続き効率化等を推進し、今後とも健全経営に努めていく。</t>
    <rPh sb="1" eb="4">
      <t>アイチケン</t>
    </rPh>
    <rPh sb="4" eb="6">
      <t>スイドウ</t>
    </rPh>
    <rPh sb="6" eb="8">
      <t>ヨウスイ</t>
    </rPh>
    <rPh sb="8" eb="10">
      <t>キョウキュウ</t>
    </rPh>
    <rPh sb="10" eb="12">
      <t>ジギョウ</t>
    </rPh>
    <rPh sb="13" eb="15">
      <t>ケイエイ</t>
    </rPh>
    <rPh sb="15" eb="17">
      <t>ジョウキョウ</t>
    </rPh>
    <rPh sb="19" eb="21">
      <t>ケンゼン</t>
    </rPh>
    <rPh sb="26" eb="29">
      <t>ロウキュウカ</t>
    </rPh>
    <rPh sb="29" eb="31">
      <t>シセツ</t>
    </rPh>
    <rPh sb="31" eb="33">
      <t>コウシン</t>
    </rPh>
    <rPh sb="33" eb="34">
      <t>ナド</t>
    </rPh>
    <rPh sb="37" eb="39">
      <t>ヒヨウ</t>
    </rPh>
    <rPh sb="40" eb="42">
      <t>ゾウカ</t>
    </rPh>
    <rPh sb="43" eb="45">
      <t>ミコ</t>
    </rPh>
    <rPh sb="53" eb="55">
      <t>ヘイセイ</t>
    </rPh>
    <rPh sb="57" eb="58">
      <t>ネン</t>
    </rPh>
    <rPh sb="59" eb="60">
      <t>ガツ</t>
    </rPh>
    <rPh sb="61" eb="63">
      <t>サクテイ</t>
    </rPh>
    <rPh sb="66" eb="68">
      <t>キギョウ</t>
    </rPh>
    <rPh sb="68" eb="69">
      <t>チョウ</t>
    </rPh>
    <rPh sb="69" eb="71">
      <t>ケイエイ</t>
    </rPh>
    <rPh sb="71" eb="73">
      <t>センリャク</t>
    </rPh>
    <rPh sb="75" eb="77">
      <t>ケイカク</t>
    </rPh>
    <rPh sb="77" eb="79">
      <t>キカン</t>
    </rPh>
    <rPh sb="80" eb="82">
      <t>ヘイセイ</t>
    </rPh>
    <rPh sb="87" eb="88">
      <t>ネン</t>
    </rPh>
    <rPh sb="88" eb="89">
      <t>ド</t>
    </rPh>
    <rPh sb="91" eb="92">
      <t>モト</t>
    </rPh>
    <rPh sb="95" eb="96">
      <t>ヒ</t>
    </rPh>
    <rPh sb="97" eb="98">
      <t>ツヅ</t>
    </rPh>
    <rPh sb="99" eb="102">
      <t>コウリツカ</t>
    </rPh>
    <rPh sb="102" eb="103">
      <t>ナド</t>
    </rPh>
    <rPh sb="104" eb="106">
      <t>スイシン</t>
    </rPh>
    <rPh sb="108" eb="110">
      <t>コンゴ</t>
    </rPh>
    <rPh sb="112" eb="114">
      <t>ケンゼン</t>
    </rPh>
    <rPh sb="114" eb="116">
      <t>ケイエイ</t>
    </rPh>
    <rPh sb="117" eb="118">
      <t>ツト</t>
    </rPh>
    <phoneticPr fontId="4"/>
  </si>
  <si>
    <r>
      <t>　施設の利用状況は良好な状態で運営されており、</t>
    </r>
    <r>
      <rPr>
        <b/>
        <sz val="11"/>
        <color theme="1"/>
        <rFont val="ＭＳ ゴシック"/>
        <family val="3"/>
        <charset val="128"/>
      </rPr>
      <t>⑦施設利用率</t>
    </r>
    <r>
      <rPr>
        <sz val="11"/>
        <color theme="1"/>
        <rFont val="ＭＳ ゴシック"/>
        <family val="3"/>
        <charset val="128"/>
      </rPr>
      <t>は全国平均を上回り、</t>
    </r>
    <r>
      <rPr>
        <b/>
        <sz val="11"/>
        <color theme="1"/>
        <rFont val="ＭＳ ゴシック"/>
        <family val="3"/>
        <charset val="128"/>
      </rPr>
      <t>⑧有収率</t>
    </r>
    <r>
      <rPr>
        <sz val="11"/>
        <color theme="1"/>
        <rFont val="ＭＳ ゴシック"/>
        <family val="3"/>
        <charset val="128"/>
      </rPr>
      <t>も99％を超えて推移していることから、効率的な施設利用により料金回収ができているといえる。
　また、企業債等の借換えや繰上償還による支払利息の軽減など経営の合理化に努めてきたことから、</t>
    </r>
    <r>
      <rPr>
        <b/>
        <sz val="11"/>
        <color theme="1"/>
        <rFont val="ＭＳ ゴシック"/>
        <family val="3"/>
        <charset val="128"/>
      </rPr>
      <t>⑥給水原価</t>
    </r>
    <r>
      <rPr>
        <sz val="11"/>
        <color theme="1"/>
        <rFont val="ＭＳ ゴシック"/>
        <family val="3"/>
        <charset val="128"/>
      </rPr>
      <t>は全国平均を下回って推移しており、給水原価を上回って料金を回収していることにより、</t>
    </r>
    <r>
      <rPr>
        <b/>
        <sz val="11"/>
        <color theme="1"/>
        <rFont val="ＭＳ ゴシック"/>
        <family val="3"/>
        <charset val="128"/>
      </rPr>
      <t>⑤料金回収率</t>
    </r>
    <r>
      <rPr>
        <sz val="11"/>
        <color theme="1"/>
        <rFont val="ＭＳ ゴシック"/>
        <family val="3"/>
        <charset val="128"/>
      </rPr>
      <t>と</t>
    </r>
    <r>
      <rPr>
        <b/>
        <sz val="11"/>
        <color theme="1"/>
        <rFont val="ＭＳ ゴシック"/>
        <family val="3"/>
        <charset val="128"/>
      </rPr>
      <t>①経常収支比率</t>
    </r>
    <r>
      <rPr>
        <sz val="11"/>
        <color theme="1"/>
        <rFont val="ＭＳ ゴシック"/>
        <family val="3"/>
        <charset val="128"/>
      </rPr>
      <t>は100％を超え、</t>
    </r>
    <r>
      <rPr>
        <b/>
        <sz val="11"/>
        <color theme="1"/>
        <rFont val="ＭＳ ゴシック"/>
        <family val="3"/>
        <charset val="128"/>
      </rPr>
      <t>②累積欠損金</t>
    </r>
    <r>
      <rPr>
        <sz val="11"/>
        <color theme="1"/>
        <rFont val="ＭＳ ゴシック"/>
        <family val="3"/>
        <charset val="128"/>
      </rPr>
      <t>も発生していない。
　</t>
    </r>
    <r>
      <rPr>
        <b/>
        <sz val="11"/>
        <color theme="1"/>
        <rFont val="ＭＳ ゴシック"/>
        <family val="3"/>
        <charset val="128"/>
      </rPr>
      <t>④企業債残高対給水収益比率</t>
    </r>
    <r>
      <rPr>
        <sz val="11"/>
        <color theme="1"/>
        <rFont val="ＭＳ ゴシック"/>
        <family val="3"/>
        <charset val="128"/>
      </rPr>
      <t>は、ほぼ横ばいで推移しており、全国平均を下回っていること、</t>
    </r>
    <r>
      <rPr>
        <b/>
        <sz val="11"/>
        <color theme="1"/>
        <rFont val="ＭＳ ゴシック"/>
        <family val="3"/>
        <charset val="128"/>
      </rPr>
      <t>③流動比率</t>
    </r>
    <r>
      <rPr>
        <sz val="11"/>
        <color theme="1"/>
        <rFont val="ＭＳ ゴシック"/>
        <family val="3"/>
        <charset val="128"/>
      </rPr>
      <t>は全国平均を下回って推移しているが、平成29年度には100％を超えており、経営状況については健全な状態であるといえる。</t>
    </r>
    <rPh sb="62" eb="65">
      <t>コウリツテキ</t>
    </rPh>
    <rPh sb="66" eb="68">
      <t>シセツ</t>
    </rPh>
    <rPh sb="68" eb="70">
      <t>リヨウ</t>
    </rPh>
    <rPh sb="73" eb="75">
      <t>リョウキン</t>
    </rPh>
    <rPh sb="75" eb="77">
      <t>カイシュウ</t>
    </rPh>
    <rPh sb="96" eb="97">
      <t>トウ</t>
    </rPh>
    <rPh sb="249" eb="251">
      <t>ゼンコク</t>
    </rPh>
    <rPh sb="269" eb="271">
      <t>ゼンコク</t>
    </rPh>
    <rPh sb="271" eb="273">
      <t>ヘイキン</t>
    </rPh>
    <rPh sb="274" eb="276">
      <t>シタマワ</t>
    </rPh>
    <rPh sb="278" eb="280">
      <t>スイイ</t>
    </rPh>
    <rPh sb="286" eb="288">
      <t>ヘイセイ</t>
    </rPh>
    <rPh sb="290" eb="292">
      <t>ネンド</t>
    </rPh>
    <rPh sb="299" eb="300">
      <t>コ</t>
    </rPh>
    <rPh sb="305" eb="307">
      <t>ケイエイ</t>
    </rPh>
    <rPh sb="307" eb="309">
      <t>ジョウキョウ</t>
    </rPh>
    <rPh sb="314" eb="316">
      <t>ケンゼン</t>
    </rPh>
    <rPh sb="317" eb="31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</si>
</sst>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0.12</c:v>
                </c:pt>
                <c:pt idx="2">
                  <c:v>0.18</c:v>
                </c:pt>
                <c:pt idx="3">
                  <c:v>0.08</c:v>
                </c:pt>
                <c:pt idx="4">
                  <c:v>0.24</c:v>
                </c:pt>
              </c:numCache>
            </c:numRef>
          </c:val>
          <c:extLst>
            <c:ext xmlns:c16="http://schemas.microsoft.com/office/drawing/2014/chart" uri="{C3380CC4-5D6E-409C-BE32-E72D297353CC}">
              <c16:uniqueId val="{00000000-B1C2-489D-B3FC-472569435759}"/>
            </c:ext>
          </c:extLst>
        </c:ser>
        <c:dLbls>
          <c:showLegendKey val="0"/>
          <c:showVal val="0"/>
          <c:showCatName val="0"/>
          <c:showSerName val="0"/>
          <c:showPercent val="0"/>
          <c:showBubbleSize val="0"/>
        </c:dLbls>
        <c:gapWidth val="150"/>
        <c:axId val="86481152"/>
        <c:axId val="864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B1C2-489D-B3FC-472569435759}"/>
            </c:ext>
          </c:extLst>
        </c:ser>
        <c:dLbls>
          <c:showLegendKey val="0"/>
          <c:showVal val="0"/>
          <c:showCatName val="0"/>
          <c:showSerName val="0"/>
          <c:showPercent val="0"/>
          <c:showBubbleSize val="0"/>
        </c:dLbls>
        <c:marker val="1"/>
        <c:smooth val="0"/>
        <c:axId val="86481152"/>
        <c:axId val="86499712"/>
      </c:lineChart>
      <c:dateAx>
        <c:axId val="86481152"/>
        <c:scaling>
          <c:orientation val="minMax"/>
        </c:scaling>
        <c:delete val="1"/>
        <c:axPos val="b"/>
        <c:numFmt formatCode="ge" sourceLinked="1"/>
        <c:majorTickMark val="none"/>
        <c:minorTickMark val="none"/>
        <c:tickLblPos val="none"/>
        <c:crossAx val="86499712"/>
        <c:crosses val="autoZero"/>
        <c:auto val="1"/>
        <c:lblOffset val="100"/>
        <c:baseTimeUnit val="years"/>
      </c:dateAx>
      <c:valAx>
        <c:axId val="86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65.489999999999995</c:v>
                </c:pt>
                <c:pt idx="1">
                  <c:v>64.069999999999993</c:v>
                </c:pt>
                <c:pt idx="2">
                  <c:v>64.239999999999995</c:v>
                </c:pt>
                <c:pt idx="3">
                  <c:v>64.88</c:v>
                </c:pt>
                <c:pt idx="4">
                  <c:v>65.36</c:v>
                </c:pt>
              </c:numCache>
            </c:numRef>
          </c:val>
          <c:extLst>
            <c:ext xmlns:c16="http://schemas.microsoft.com/office/drawing/2014/chart" uri="{C3380CC4-5D6E-409C-BE32-E72D297353CC}">
              <c16:uniqueId val="{00000000-2BBF-41D8-8009-4926563B9D1F}"/>
            </c:ext>
          </c:extLst>
        </c:ser>
        <c:dLbls>
          <c:showLegendKey val="0"/>
          <c:showVal val="0"/>
          <c:showCatName val="0"/>
          <c:showSerName val="0"/>
          <c:showPercent val="0"/>
          <c:showBubbleSize val="0"/>
        </c:dLbls>
        <c:gapWidth val="150"/>
        <c:axId val="91101440"/>
        <c:axId val="911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2BBF-41D8-8009-4926563B9D1F}"/>
            </c:ext>
          </c:extLst>
        </c:ser>
        <c:dLbls>
          <c:showLegendKey val="0"/>
          <c:showVal val="0"/>
          <c:showCatName val="0"/>
          <c:showSerName val="0"/>
          <c:showPercent val="0"/>
          <c:showBubbleSize val="0"/>
        </c:dLbls>
        <c:marker val="1"/>
        <c:smooth val="0"/>
        <c:axId val="91101440"/>
        <c:axId val="91111808"/>
      </c:lineChart>
      <c:dateAx>
        <c:axId val="91101440"/>
        <c:scaling>
          <c:orientation val="minMax"/>
        </c:scaling>
        <c:delete val="1"/>
        <c:axPos val="b"/>
        <c:numFmt formatCode="ge" sourceLinked="1"/>
        <c:majorTickMark val="none"/>
        <c:minorTickMark val="none"/>
        <c:tickLblPos val="none"/>
        <c:crossAx val="91111808"/>
        <c:crosses val="autoZero"/>
        <c:auto val="1"/>
        <c:lblOffset val="100"/>
        <c:baseTimeUnit val="years"/>
      </c:dateAx>
      <c:valAx>
        <c:axId val="911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99.66</c:v>
                </c:pt>
                <c:pt idx="1">
                  <c:v>99.68</c:v>
                </c:pt>
                <c:pt idx="2">
                  <c:v>99.66</c:v>
                </c:pt>
                <c:pt idx="3">
                  <c:v>99.67</c:v>
                </c:pt>
                <c:pt idx="4">
                  <c:v>99.66</c:v>
                </c:pt>
              </c:numCache>
            </c:numRef>
          </c:val>
          <c:extLst>
            <c:ext xmlns:c16="http://schemas.microsoft.com/office/drawing/2014/chart" uri="{C3380CC4-5D6E-409C-BE32-E72D297353CC}">
              <c16:uniqueId val="{00000000-461B-4BDE-B12F-4E69C34CDB6A}"/>
            </c:ext>
          </c:extLst>
        </c:ser>
        <c:dLbls>
          <c:showLegendKey val="0"/>
          <c:showVal val="0"/>
          <c:showCatName val="0"/>
          <c:showSerName val="0"/>
          <c:showPercent val="0"/>
          <c:showBubbleSize val="0"/>
        </c:dLbls>
        <c:gapWidth val="150"/>
        <c:axId val="91163264"/>
        <c:axId val="911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461B-4BDE-B12F-4E69C34CDB6A}"/>
            </c:ext>
          </c:extLst>
        </c:ser>
        <c:dLbls>
          <c:showLegendKey val="0"/>
          <c:showVal val="0"/>
          <c:showCatName val="0"/>
          <c:showSerName val="0"/>
          <c:showPercent val="0"/>
          <c:showBubbleSize val="0"/>
        </c:dLbls>
        <c:marker val="1"/>
        <c:smooth val="0"/>
        <c:axId val="91163264"/>
        <c:axId val="91165440"/>
      </c:lineChart>
      <c:dateAx>
        <c:axId val="91163264"/>
        <c:scaling>
          <c:orientation val="minMax"/>
        </c:scaling>
        <c:delete val="1"/>
        <c:axPos val="b"/>
        <c:numFmt formatCode="ge" sourceLinked="1"/>
        <c:majorTickMark val="none"/>
        <c:minorTickMark val="none"/>
        <c:tickLblPos val="none"/>
        <c:crossAx val="91165440"/>
        <c:crosses val="autoZero"/>
        <c:auto val="1"/>
        <c:lblOffset val="100"/>
        <c:baseTimeUnit val="years"/>
      </c:dateAx>
      <c:valAx>
        <c:axId val="911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117.28</c:v>
                </c:pt>
                <c:pt idx="1">
                  <c:v>109.26</c:v>
                </c:pt>
                <c:pt idx="2">
                  <c:v>109</c:v>
                </c:pt>
                <c:pt idx="3">
                  <c:v>111.08</c:v>
                </c:pt>
                <c:pt idx="4">
                  <c:v>109.25</c:v>
                </c:pt>
              </c:numCache>
            </c:numRef>
          </c:val>
          <c:extLst>
            <c:ext xmlns:c16="http://schemas.microsoft.com/office/drawing/2014/chart" uri="{C3380CC4-5D6E-409C-BE32-E72D297353CC}">
              <c16:uniqueId val="{00000000-4B37-43A5-B205-A0E99F16CA89}"/>
            </c:ext>
          </c:extLst>
        </c:ser>
        <c:dLbls>
          <c:showLegendKey val="0"/>
          <c:showVal val="0"/>
          <c:showCatName val="0"/>
          <c:showSerName val="0"/>
          <c:showPercent val="0"/>
          <c:showBubbleSize val="0"/>
        </c:dLbls>
        <c:gapWidth val="150"/>
        <c:axId val="89537152"/>
        <c:axId val="895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4B37-43A5-B205-A0E99F16CA89}"/>
            </c:ext>
          </c:extLst>
        </c:ser>
        <c:dLbls>
          <c:showLegendKey val="0"/>
          <c:showVal val="0"/>
          <c:showCatName val="0"/>
          <c:showSerName val="0"/>
          <c:showPercent val="0"/>
          <c:showBubbleSize val="0"/>
        </c:dLbls>
        <c:marker val="1"/>
        <c:smooth val="0"/>
        <c:axId val="89537152"/>
        <c:axId val="89551616"/>
      </c:lineChart>
      <c:dateAx>
        <c:axId val="89537152"/>
        <c:scaling>
          <c:orientation val="minMax"/>
        </c:scaling>
        <c:delete val="1"/>
        <c:axPos val="b"/>
        <c:numFmt formatCode="ge" sourceLinked="1"/>
        <c:majorTickMark val="none"/>
        <c:minorTickMark val="none"/>
        <c:tickLblPos val="none"/>
        <c:crossAx val="89551616"/>
        <c:crosses val="autoZero"/>
        <c:auto val="1"/>
        <c:lblOffset val="100"/>
        <c:baseTimeUnit val="years"/>
      </c:dateAx>
      <c:valAx>
        <c:axId val="8955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54.01</c:v>
                </c:pt>
                <c:pt idx="1">
                  <c:v>58.16</c:v>
                </c:pt>
                <c:pt idx="2">
                  <c:v>59.37</c:v>
                </c:pt>
                <c:pt idx="3">
                  <c:v>59.01</c:v>
                </c:pt>
                <c:pt idx="4">
                  <c:v>60.27</c:v>
                </c:pt>
              </c:numCache>
            </c:numRef>
          </c:val>
          <c:extLst>
            <c:ext xmlns:c16="http://schemas.microsoft.com/office/drawing/2014/chart" uri="{C3380CC4-5D6E-409C-BE32-E72D297353CC}">
              <c16:uniqueId val="{00000000-3F06-4B38-93AD-0BA750A612B7}"/>
            </c:ext>
          </c:extLst>
        </c:ser>
        <c:dLbls>
          <c:showLegendKey val="0"/>
          <c:showVal val="0"/>
          <c:showCatName val="0"/>
          <c:showSerName val="0"/>
          <c:showPercent val="0"/>
          <c:showBubbleSize val="0"/>
        </c:dLbls>
        <c:gapWidth val="150"/>
        <c:axId val="89574400"/>
        <c:axId val="895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3F06-4B38-93AD-0BA750A612B7}"/>
            </c:ext>
          </c:extLst>
        </c:ser>
        <c:dLbls>
          <c:showLegendKey val="0"/>
          <c:showVal val="0"/>
          <c:showCatName val="0"/>
          <c:showSerName val="0"/>
          <c:showPercent val="0"/>
          <c:showBubbleSize val="0"/>
        </c:dLbls>
        <c:marker val="1"/>
        <c:smooth val="0"/>
        <c:axId val="89574400"/>
        <c:axId val="89592960"/>
      </c:lineChart>
      <c:dateAx>
        <c:axId val="89574400"/>
        <c:scaling>
          <c:orientation val="minMax"/>
        </c:scaling>
        <c:delete val="1"/>
        <c:axPos val="b"/>
        <c:numFmt formatCode="ge" sourceLinked="1"/>
        <c:majorTickMark val="none"/>
        <c:minorTickMark val="none"/>
        <c:tickLblPos val="none"/>
        <c:crossAx val="89592960"/>
        <c:crosses val="autoZero"/>
        <c:auto val="1"/>
        <c:lblOffset val="100"/>
        <c:baseTimeUnit val="years"/>
      </c:dateAx>
      <c:valAx>
        <c:axId val="89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37.200000000000003</c:v>
                </c:pt>
                <c:pt idx="1">
                  <c:v>41.57</c:v>
                </c:pt>
                <c:pt idx="2">
                  <c:v>41.38</c:v>
                </c:pt>
                <c:pt idx="3">
                  <c:v>41.35</c:v>
                </c:pt>
                <c:pt idx="4">
                  <c:v>46.19</c:v>
                </c:pt>
              </c:numCache>
            </c:numRef>
          </c:val>
          <c:extLst>
            <c:ext xmlns:c16="http://schemas.microsoft.com/office/drawing/2014/chart" uri="{C3380CC4-5D6E-409C-BE32-E72D297353CC}">
              <c16:uniqueId val="{00000000-2220-42F7-8F99-B3A38ECC1A3B}"/>
            </c:ext>
          </c:extLst>
        </c:ser>
        <c:dLbls>
          <c:showLegendKey val="0"/>
          <c:showVal val="0"/>
          <c:showCatName val="0"/>
          <c:showSerName val="0"/>
          <c:showPercent val="0"/>
          <c:showBubbleSize val="0"/>
        </c:dLbls>
        <c:gapWidth val="150"/>
        <c:axId val="89638016"/>
        <c:axId val="896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2220-42F7-8F99-B3A38ECC1A3B}"/>
            </c:ext>
          </c:extLst>
        </c:ser>
        <c:dLbls>
          <c:showLegendKey val="0"/>
          <c:showVal val="0"/>
          <c:showCatName val="0"/>
          <c:showSerName val="0"/>
          <c:showPercent val="0"/>
          <c:showBubbleSize val="0"/>
        </c:dLbls>
        <c:marker val="1"/>
        <c:smooth val="0"/>
        <c:axId val="89638016"/>
        <c:axId val="89639936"/>
      </c:lineChart>
      <c:dateAx>
        <c:axId val="89638016"/>
        <c:scaling>
          <c:orientation val="minMax"/>
        </c:scaling>
        <c:delete val="1"/>
        <c:axPos val="b"/>
        <c:numFmt formatCode="ge" sourceLinked="1"/>
        <c:majorTickMark val="none"/>
        <c:minorTickMark val="none"/>
        <c:tickLblPos val="none"/>
        <c:crossAx val="89639936"/>
        <c:crosses val="autoZero"/>
        <c:auto val="1"/>
        <c:lblOffset val="100"/>
        <c:baseTimeUnit val="years"/>
      </c:dateAx>
      <c:valAx>
        <c:axId val="896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5-4266-B113-D9A332071C4D}"/>
            </c:ext>
          </c:extLst>
        </c:ser>
        <c:dLbls>
          <c:showLegendKey val="0"/>
          <c:showVal val="0"/>
          <c:showCatName val="0"/>
          <c:showSerName val="0"/>
          <c:showPercent val="0"/>
          <c:showBubbleSize val="0"/>
        </c:dLbls>
        <c:gapWidth val="150"/>
        <c:axId val="90798336"/>
        <c:axId val="908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95D5-4266-B113-D9A332071C4D}"/>
            </c:ext>
          </c:extLst>
        </c:ser>
        <c:dLbls>
          <c:showLegendKey val="0"/>
          <c:showVal val="0"/>
          <c:showCatName val="0"/>
          <c:showSerName val="0"/>
          <c:showPercent val="0"/>
          <c:showBubbleSize val="0"/>
        </c:dLbls>
        <c:marker val="1"/>
        <c:smooth val="0"/>
        <c:axId val="90798336"/>
        <c:axId val="90808704"/>
      </c:lineChart>
      <c:dateAx>
        <c:axId val="90798336"/>
        <c:scaling>
          <c:orientation val="minMax"/>
        </c:scaling>
        <c:delete val="1"/>
        <c:axPos val="b"/>
        <c:numFmt formatCode="ge" sourceLinked="1"/>
        <c:majorTickMark val="none"/>
        <c:minorTickMark val="none"/>
        <c:tickLblPos val="none"/>
        <c:crossAx val="90808704"/>
        <c:crosses val="autoZero"/>
        <c:auto val="1"/>
        <c:lblOffset val="100"/>
        <c:baseTimeUnit val="years"/>
      </c:dateAx>
      <c:valAx>
        <c:axId val="9080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323.86</c:v>
                </c:pt>
                <c:pt idx="1">
                  <c:v>94.46</c:v>
                </c:pt>
                <c:pt idx="2">
                  <c:v>91.53</c:v>
                </c:pt>
                <c:pt idx="3">
                  <c:v>94.18</c:v>
                </c:pt>
                <c:pt idx="4">
                  <c:v>103.25</c:v>
                </c:pt>
              </c:numCache>
            </c:numRef>
          </c:val>
          <c:extLst>
            <c:ext xmlns:c16="http://schemas.microsoft.com/office/drawing/2014/chart" uri="{C3380CC4-5D6E-409C-BE32-E72D297353CC}">
              <c16:uniqueId val="{00000000-8647-4636-AF85-A681CE98F96A}"/>
            </c:ext>
          </c:extLst>
        </c:ser>
        <c:dLbls>
          <c:showLegendKey val="0"/>
          <c:showVal val="0"/>
          <c:showCatName val="0"/>
          <c:showSerName val="0"/>
          <c:showPercent val="0"/>
          <c:showBubbleSize val="0"/>
        </c:dLbls>
        <c:gapWidth val="150"/>
        <c:axId val="90831488"/>
        <c:axId val="909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8647-4636-AF85-A681CE98F96A}"/>
            </c:ext>
          </c:extLst>
        </c:ser>
        <c:dLbls>
          <c:showLegendKey val="0"/>
          <c:showVal val="0"/>
          <c:showCatName val="0"/>
          <c:showSerName val="0"/>
          <c:showPercent val="0"/>
          <c:showBubbleSize val="0"/>
        </c:dLbls>
        <c:marker val="1"/>
        <c:smooth val="0"/>
        <c:axId val="90831488"/>
        <c:axId val="90903296"/>
      </c:lineChart>
      <c:dateAx>
        <c:axId val="90831488"/>
        <c:scaling>
          <c:orientation val="minMax"/>
        </c:scaling>
        <c:delete val="1"/>
        <c:axPos val="b"/>
        <c:numFmt formatCode="ge" sourceLinked="1"/>
        <c:majorTickMark val="none"/>
        <c:minorTickMark val="none"/>
        <c:tickLblPos val="none"/>
        <c:crossAx val="90903296"/>
        <c:crosses val="autoZero"/>
        <c:auto val="1"/>
        <c:lblOffset val="100"/>
        <c:baseTimeUnit val="years"/>
      </c:dateAx>
      <c:valAx>
        <c:axId val="9090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248.84</c:v>
                </c:pt>
                <c:pt idx="1">
                  <c:v>241.56</c:v>
                </c:pt>
                <c:pt idx="2">
                  <c:v>241.34</c:v>
                </c:pt>
                <c:pt idx="3">
                  <c:v>241.32</c:v>
                </c:pt>
                <c:pt idx="4">
                  <c:v>232.25</c:v>
                </c:pt>
              </c:numCache>
            </c:numRef>
          </c:val>
          <c:extLst>
            <c:ext xmlns:c16="http://schemas.microsoft.com/office/drawing/2014/chart" uri="{C3380CC4-5D6E-409C-BE32-E72D297353CC}">
              <c16:uniqueId val="{00000000-4836-4202-A93E-F2D6E7E67C21}"/>
            </c:ext>
          </c:extLst>
        </c:ser>
        <c:dLbls>
          <c:showLegendKey val="0"/>
          <c:showVal val="0"/>
          <c:showCatName val="0"/>
          <c:showSerName val="0"/>
          <c:showPercent val="0"/>
          <c:showBubbleSize val="0"/>
        </c:dLbls>
        <c:gapWidth val="150"/>
        <c:axId val="90946176"/>
        <c:axId val="909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4836-4202-A93E-F2D6E7E67C21}"/>
            </c:ext>
          </c:extLst>
        </c:ser>
        <c:dLbls>
          <c:showLegendKey val="0"/>
          <c:showVal val="0"/>
          <c:showCatName val="0"/>
          <c:showSerName val="0"/>
          <c:showPercent val="0"/>
          <c:showBubbleSize val="0"/>
        </c:dLbls>
        <c:marker val="1"/>
        <c:smooth val="0"/>
        <c:axId val="90946176"/>
        <c:axId val="90948352"/>
      </c:lineChart>
      <c:dateAx>
        <c:axId val="90946176"/>
        <c:scaling>
          <c:orientation val="minMax"/>
        </c:scaling>
        <c:delete val="1"/>
        <c:axPos val="b"/>
        <c:numFmt formatCode="ge" sourceLinked="1"/>
        <c:majorTickMark val="none"/>
        <c:minorTickMark val="none"/>
        <c:tickLblPos val="none"/>
        <c:crossAx val="90948352"/>
        <c:crosses val="autoZero"/>
        <c:auto val="1"/>
        <c:lblOffset val="100"/>
        <c:baseTimeUnit val="years"/>
      </c:dateAx>
      <c:valAx>
        <c:axId val="909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115.79</c:v>
                </c:pt>
                <c:pt idx="1">
                  <c:v>109.19</c:v>
                </c:pt>
                <c:pt idx="2">
                  <c:v>108.93</c:v>
                </c:pt>
                <c:pt idx="3">
                  <c:v>111.43</c:v>
                </c:pt>
                <c:pt idx="4">
                  <c:v>109.15</c:v>
                </c:pt>
              </c:numCache>
            </c:numRef>
          </c:val>
          <c:extLst>
            <c:ext xmlns:c16="http://schemas.microsoft.com/office/drawing/2014/chart" uri="{C3380CC4-5D6E-409C-BE32-E72D297353CC}">
              <c16:uniqueId val="{00000000-D9F3-4191-85CF-D3556443C901}"/>
            </c:ext>
          </c:extLst>
        </c:ser>
        <c:dLbls>
          <c:showLegendKey val="0"/>
          <c:showVal val="0"/>
          <c:showCatName val="0"/>
          <c:showSerName val="0"/>
          <c:showPercent val="0"/>
          <c:showBubbleSize val="0"/>
        </c:dLbls>
        <c:gapWidth val="150"/>
        <c:axId val="90957312"/>
        <c:axId val="909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D9F3-4191-85CF-D3556443C901}"/>
            </c:ext>
          </c:extLst>
        </c:ser>
        <c:dLbls>
          <c:showLegendKey val="0"/>
          <c:showVal val="0"/>
          <c:showCatName val="0"/>
          <c:showSerName val="0"/>
          <c:showPercent val="0"/>
          <c:showBubbleSize val="0"/>
        </c:dLbls>
        <c:marker val="1"/>
        <c:smooth val="0"/>
        <c:axId val="90957312"/>
        <c:axId val="90959232"/>
      </c:lineChart>
      <c:dateAx>
        <c:axId val="90957312"/>
        <c:scaling>
          <c:orientation val="minMax"/>
        </c:scaling>
        <c:delete val="1"/>
        <c:axPos val="b"/>
        <c:numFmt formatCode="ge" sourceLinked="1"/>
        <c:majorTickMark val="none"/>
        <c:minorTickMark val="none"/>
        <c:tickLblPos val="none"/>
        <c:crossAx val="90959232"/>
        <c:crosses val="autoZero"/>
        <c:auto val="1"/>
        <c:lblOffset val="100"/>
        <c:baseTimeUnit val="years"/>
      </c:dateAx>
      <c:valAx>
        <c:axId val="909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59.77</c:v>
                </c:pt>
                <c:pt idx="1">
                  <c:v>63.97</c:v>
                </c:pt>
                <c:pt idx="2">
                  <c:v>63.76</c:v>
                </c:pt>
                <c:pt idx="3">
                  <c:v>61.79</c:v>
                </c:pt>
                <c:pt idx="4">
                  <c:v>62.4</c:v>
                </c:pt>
              </c:numCache>
            </c:numRef>
          </c:val>
          <c:extLst>
            <c:ext xmlns:c16="http://schemas.microsoft.com/office/drawing/2014/chart" uri="{C3380CC4-5D6E-409C-BE32-E72D297353CC}">
              <c16:uniqueId val="{00000000-3CE6-4FD2-AEB9-11218B02DB6F}"/>
            </c:ext>
          </c:extLst>
        </c:ser>
        <c:dLbls>
          <c:showLegendKey val="0"/>
          <c:showVal val="0"/>
          <c:showCatName val="0"/>
          <c:showSerName val="0"/>
          <c:showPercent val="0"/>
          <c:showBubbleSize val="0"/>
        </c:dLbls>
        <c:gapWidth val="150"/>
        <c:axId val="91080576"/>
        <c:axId val="910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3CE6-4FD2-AEB9-11218B02DB6F}"/>
            </c:ext>
          </c:extLst>
        </c:ser>
        <c:dLbls>
          <c:showLegendKey val="0"/>
          <c:showVal val="0"/>
          <c:showCatName val="0"/>
          <c:showSerName val="0"/>
          <c:showPercent val="0"/>
          <c:showBubbleSize val="0"/>
        </c:dLbls>
        <c:marker val="1"/>
        <c:smooth val="0"/>
        <c:axId val="91080576"/>
        <c:axId val="91082752"/>
      </c:lineChart>
      <c:dateAx>
        <c:axId val="91080576"/>
        <c:scaling>
          <c:orientation val="minMax"/>
        </c:scaling>
        <c:delete val="1"/>
        <c:axPos val="b"/>
        <c:numFmt formatCode="ge" sourceLinked="1"/>
        <c:majorTickMark val="none"/>
        <c:minorTickMark val="none"/>
        <c:tickLblPos val="none"/>
        <c:crossAx val="91082752"/>
        <c:crosses val="autoZero"/>
        <c:auto val="1"/>
        <c:lblOffset val="100"/>
        <c:baseTimeUnit val="years"/>
      </c:dateAx>
      <c:valAx>
        <c:axId val="91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自治体職員</v>
      </c>
      <c r="AE8" s="85"/>
      <c r="AF8" s="85"/>
      <c r="AG8" s="85"/>
      <c r="AH8" s="85"/>
      <c r="AI8" s="85"/>
      <c r="AJ8" s="85"/>
      <c r="AK8" s="4"/>
      <c r="AL8" s="73">
        <f>データ!$R$6</f>
        <v>7551840</v>
      </c>
      <c r="AM8" s="73"/>
      <c r="AN8" s="73"/>
      <c r="AO8" s="73"/>
      <c r="AP8" s="73"/>
      <c r="AQ8" s="73"/>
      <c r="AR8" s="73"/>
      <c r="AS8" s="73"/>
      <c r="AT8" s="69">
        <f>データ!$S$6</f>
        <v>5172.92</v>
      </c>
      <c r="AU8" s="70"/>
      <c r="AV8" s="70"/>
      <c r="AW8" s="70"/>
      <c r="AX8" s="70"/>
      <c r="AY8" s="70"/>
      <c r="AZ8" s="70"/>
      <c r="BA8" s="70"/>
      <c r="BB8" s="72">
        <f>データ!$T$6</f>
        <v>1459.88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71.03</v>
      </c>
      <c r="J10" s="70"/>
      <c r="K10" s="70"/>
      <c r="L10" s="70"/>
      <c r="M10" s="70"/>
      <c r="N10" s="70"/>
      <c r="O10" s="71"/>
      <c r="P10" s="72">
        <f>データ!$P$6</f>
        <v>97.75</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5052773</v>
      </c>
      <c r="AM10" s="73"/>
      <c r="AN10" s="73"/>
      <c r="AO10" s="73"/>
      <c r="AP10" s="73"/>
      <c r="AQ10" s="73"/>
      <c r="AR10" s="73"/>
      <c r="AS10" s="73"/>
      <c r="AT10" s="69">
        <f>データ!$V$6</f>
        <v>2808.94</v>
      </c>
      <c r="AU10" s="70"/>
      <c r="AV10" s="70"/>
      <c r="AW10" s="70"/>
      <c r="AX10" s="70"/>
      <c r="AY10" s="70"/>
      <c r="AZ10" s="70"/>
      <c r="BA10" s="70"/>
      <c r="BB10" s="72">
        <f>データ!$W$6</f>
        <v>1798.82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Usu0slhHHtJTB04PW2q0qSACVpsMPFKFLCu7tdVfoGL78ZpiNUUfSNIbG+NzgSrphODSHs3LjDQ89wwnL0Bwg==" saltValue="anoYU6iwTnX/iW79Zr8C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230006</v>
      </c>
      <c r="D6" s="33">
        <f t="shared" si="3"/>
        <v>46</v>
      </c>
      <c r="E6" s="33">
        <f t="shared" si="3"/>
        <v>1</v>
      </c>
      <c r="F6" s="33">
        <f t="shared" si="3"/>
        <v>0</v>
      </c>
      <c r="G6" s="33">
        <f t="shared" si="3"/>
        <v>2</v>
      </c>
      <c r="H6" s="33" t="str">
        <f t="shared" si="3"/>
        <v>愛知県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71.03</v>
      </c>
      <c r="P6" s="34">
        <f t="shared" si="3"/>
        <v>97.75</v>
      </c>
      <c r="Q6" s="34">
        <f t="shared" si="3"/>
        <v>0</v>
      </c>
      <c r="R6" s="34">
        <f t="shared" si="3"/>
        <v>7551840</v>
      </c>
      <c r="S6" s="34">
        <f t="shared" si="3"/>
        <v>5172.92</v>
      </c>
      <c r="T6" s="34">
        <f t="shared" si="3"/>
        <v>1459.88</v>
      </c>
      <c r="U6" s="34">
        <f t="shared" si="3"/>
        <v>5052773</v>
      </c>
      <c r="V6" s="34">
        <f t="shared" si="3"/>
        <v>2808.94</v>
      </c>
      <c r="W6" s="34">
        <f t="shared" si="3"/>
        <v>1798.82</v>
      </c>
      <c r="X6" s="35">
        <f>IF(X7="",NA(),X7)</f>
        <v>117.28</v>
      </c>
      <c r="Y6" s="35">
        <f t="shared" ref="Y6:AG6" si="4">IF(Y7="",NA(),Y7)</f>
        <v>109.26</v>
      </c>
      <c r="Z6" s="35">
        <f t="shared" si="4"/>
        <v>109</v>
      </c>
      <c r="AA6" s="35">
        <f t="shared" si="4"/>
        <v>111.08</v>
      </c>
      <c r="AB6" s="35">
        <f t="shared" si="4"/>
        <v>109.25</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323.86</v>
      </c>
      <c r="AU6" s="35">
        <f t="shared" ref="AU6:BC6" si="6">IF(AU7="",NA(),AU7)</f>
        <v>94.46</v>
      </c>
      <c r="AV6" s="35">
        <f t="shared" si="6"/>
        <v>91.53</v>
      </c>
      <c r="AW6" s="35">
        <f t="shared" si="6"/>
        <v>94.18</v>
      </c>
      <c r="AX6" s="35">
        <f t="shared" si="6"/>
        <v>103.25</v>
      </c>
      <c r="AY6" s="35">
        <f t="shared" si="6"/>
        <v>634.53</v>
      </c>
      <c r="AZ6" s="35">
        <f t="shared" si="6"/>
        <v>200.22</v>
      </c>
      <c r="BA6" s="35">
        <f t="shared" si="6"/>
        <v>212.95</v>
      </c>
      <c r="BB6" s="35">
        <f t="shared" si="6"/>
        <v>224.41</v>
      </c>
      <c r="BC6" s="35">
        <f t="shared" si="6"/>
        <v>243.44</v>
      </c>
      <c r="BD6" s="34" t="str">
        <f>IF(BD7="","",IF(BD7="-","【-】","【"&amp;SUBSTITUTE(TEXT(BD7,"#,##0.00"),"-","△")&amp;"】"))</f>
        <v>【243.44】</v>
      </c>
      <c r="BE6" s="35">
        <f>IF(BE7="",NA(),BE7)</f>
        <v>248.84</v>
      </c>
      <c r="BF6" s="35">
        <f t="shared" ref="BF6:BN6" si="7">IF(BF7="",NA(),BF7)</f>
        <v>241.56</v>
      </c>
      <c r="BG6" s="35">
        <f t="shared" si="7"/>
        <v>241.34</v>
      </c>
      <c r="BH6" s="35">
        <f t="shared" si="7"/>
        <v>241.32</v>
      </c>
      <c r="BI6" s="35">
        <f t="shared" si="7"/>
        <v>232.25</v>
      </c>
      <c r="BJ6" s="35">
        <f t="shared" si="7"/>
        <v>368.94</v>
      </c>
      <c r="BK6" s="35">
        <f t="shared" si="7"/>
        <v>351.06</v>
      </c>
      <c r="BL6" s="35">
        <f t="shared" si="7"/>
        <v>333.48</v>
      </c>
      <c r="BM6" s="35">
        <f t="shared" si="7"/>
        <v>320.31</v>
      </c>
      <c r="BN6" s="35">
        <f t="shared" si="7"/>
        <v>303.26</v>
      </c>
      <c r="BO6" s="34" t="str">
        <f>IF(BO7="","",IF(BO7="-","【-】","【"&amp;SUBSTITUTE(TEXT(BO7,"#,##0.00"),"-","△")&amp;"】"))</f>
        <v>【303.26】</v>
      </c>
      <c r="BP6" s="35">
        <f>IF(BP7="",NA(),BP7)</f>
        <v>115.79</v>
      </c>
      <c r="BQ6" s="35">
        <f t="shared" ref="BQ6:BY6" si="8">IF(BQ7="",NA(),BQ7)</f>
        <v>109.19</v>
      </c>
      <c r="BR6" s="35">
        <f t="shared" si="8"/>
        <v>108.93</v>
      </c>
      <c r="BS6" s="35">
        <f t="shared" si="8"/>
        <v>111.43</v>
      </c>
      <c r="BT6" s="35">
        <f t="shared" si="8"/>
        <v>109.15</v>
      </c>
      <c r="BU6" s="35">
        <f t="shared" si="8"/>
        <v>111.12</v>
      </c>
      <c r="BV6" s="35">
        <f t="shared" si="8"/>
        <v>112.92</v>
      </c>
      <c r="BW6" s="35">
        <f t="shared" si="8"/>
        <v>112.81</v>
      </c>
      <c r="BX6" s="35">
        <f t="shared" si="8"/>
        <v>113.88</v>
      </c>
      <c r="BY6" s="35">
        <f t="shared" si="8"/>
        <v>114.14</v>
      </c>
      <c r="BZ6" s="34" t="str">
        <f>IF(BZ7="","",IF(BZ7="-","【-】","【"&amp;SUBSTITUTE(TEXT(BZ7,"#,##0.00"),"-","△")&amp;"】"))</f>
        <v>【114.14】</v>
      </c>
      <c r="CA6" s="35">
        <f>IF(CA7="",NA(),CA7)</f>
        <v>59.77</v>
      </c>
      <c r="CB6" s="35">
        <f t="shared" ref="CB6:CJ6" si="9">IF(CB7="",NA(),CB7)</f>
        <v>63.97</v>
      </c>
      <c r="CC6" s="35">
        <f t="shared" si="9"/>
        <v>63.76</v>
      </c>
      <c r="CD6" s="35">
        <f t="shared" si="9"/>
        <v>61.79</v>
      </c>
      <c r="CE6" s="35">
        <f t="shared" si="9"/>
        <v>62.4</v>
      </c>
      <c r="CF6" s="35">
        <f t="shared" si="9"/>
        <v>75.75</v>
      </c>
      <c r="CG6" s="35">
        <f t="shared" si="9"/>
        <v>75.3</v>
      </c>
      <c r="CH6" s="35">
        <f t="shared" si="9"/>
        <v>75.3</v>
      </c>
      <c r="CI6" s="35">
        <f t="shared" si="9"/>
        <v>74.02</v>
      </c>
      <c r="CJ6" s="35">
        <f t="shared" si="9"/>
        <v>73.03</v>
      </c>
      <c r="CK6" s="34" t="str">
        <f>IF(CK7="","",IF(CK7="-","【-】","【"&amp;SUBSTITUTE(TEXT(CK7,"#,##0.00"),"-","△")&amp;"】"))</f>
        <v>【73.03】</v>
      </c>
      <c r="CL6" s="35">
        <f>IF(CL7="",NA(),CL7)</f>
        <v>65.489999999999995</v>
      </c>
      <c r="CM6" s="35">
        <f t="shared" ref="CM6:CU6" si="10">IF(CM7="",NA(),CM7)</f>
        <v>64.069999999999993</v>
      </c>
      <c r="CN6" s="35">
        <f t="shared" si="10"/>
        <v>64.239999999999995</v>
      </c>
      <c r="CO6" s="35">
        <f t="shared" si="10"/>
        <v>64.88</v>
      </c>
      <c r="CP6" s="35">
        <f t="shared" si="10"/>
        <v>65.36</v>
      </c>
      <c r="CQ6" s="35">
        <f t="shared" si="10"/>
        <v>64.12</v>
      </c>
      <c r="CR6" s="35">
        <f t="shared" si="10"/>
        <v>62.69</v>
      </c>
      <c r="CS6" s="35">
        <f t="shared" si="10"/>
        <v>61.82</v>
      </c>
      <c r="CT6" s="35">
        <f t="shared" si="10"/>
        <v>61.66</v>
      </c>
      <c r="CU6" s="35">
        <f t="shared" si="10"/>
        <v>62.19</v>
      </c>
      <c r="CV6" s="34" t="str">
        <f>IF(CV7="","",IF(CV7="-","【-】","【"&amp;SUBSTITUTE(TEXT(CV7,"#,##0.00"),"-","△")&amp;"】"))</f>
        <v>【62.19】</v>
      </c>
      <c r="CW6" s="35">
        <f>IF(CW7="",NA(),CW7)</f>
        <v>99.66</v>
      </c>
      <c r="CX6" s="35">
        <f t="shared" ref="CX6:DF6" si="11">IF(CX7="",NA(),CX7)</f>
        <v>99.68</v>
      </c>
      <c r="CY6" s="35">
        <f t="shared" si="11"/>
        <v>99.66</v>
      </c>
      <c r="CZ6" s="35">
        <f t="shared" si="11"/>
        <v>99.67</v>
      </c>
      <c r="DA6" s="35">
        <f t="shared" si="11"/>
        <v>99.66</v>
      </c>
      <c r="DB6" s="35">
        <f t="shared" si="11"/>
        <v>100.12</v>
      </c>
      <c r="DC6" s="35">
        <f t="shared" si="11"/>
        <v>100.12</v>
      </c>
      <c r="DD6" s="35">
        <f t="shared" si="11"/>
        <v>100.03</v>
      </c>
      <c r="DE6" s="35">
        <f t="shared" si="11"/>
        <v>100.05</v>
      </c>
      <c r="DF6" s="35">
        <f t="shared" si="11"/>
        <v>100.05</v>
      </c>
      <c r="DG6" s="34" t="str">
        <f>IF(DG7="","",IF(DG7="-","【-】","【"&amp;SUBSTITUTE(TEXT(DG7,"#,##0.00"),"-","△")&amp;"】"))</f>
        <v>【100.05】</v>
      </c>
      <c r="DH6" s="35">
        <f>IF(DH7="",NA(),DH7)</f>
        <v>54.01</v>
      </c>
      <c r="DI6" s="35">
        <f t="shared" ref="DI6:DQ6" si="12">IF(DI7="",NA(),DI7)</f>
        <v>58.16</v>
      </c>
      <c r="DJ6" s="35">
        <f t="shared" si="12"/>
        <v>59.37</v>
      </c>
      <c r="DK6" s="35">
        <f t="shared" si="12"/>
        <v>59.01</v>
      </c>
      <c r="DL6" s="35">
        <f t="shared" si="12"/>
        <v>60.27</v>
      </c>
      <c r="DM6" s="35">
        <f t="shared" si="12"/>
        <v>39.81</v>
      </c>
      <c r="DN6" s="35">
        <f t="shared" si="12"/>
        <v>51.44</v>
      </c>
      <c r="DO6" s="35">
        <f t="shared" si="12"/>
        <v>52.4</v>
      </c>
      <c r="DP6" s="35">
        <f t="shared" si="12"/>
        <v>53.56</v>
      </c>
      <c r="DQ6" s="35">
        <f t="shared" si="12"/>
        <v>54.73</v>
      </c>
      <c r="DR6" s="34" t="str">
        <f>IF(DR7="","",IF(DR7="-","【-】","【"&amp;SUBSTITUTE(TEXT(DR7,"#,##0.00"),"-","△")&amp;"】"))</f>
        <v>【54.73】</v>
      </c>
      <c r="DS6" s="35">
        <f>IF(DS7="",NA(),DS7)</f>
        <v>37.200000000000003</v>
      </c>
      <c r="DT6" s="35">
        <f t="shared" ref="DT6:EB6" si="13">IF(DT7="",NA(),DT7)</f>
        <v>41.57</v>
      </c>
      <c r="DU6" s="35">
        <f t="shared" si="13"/>
        <v>41.38</v>
      </c>
      <c r="DV6" s="35">
        <f t="shared" si="13"/>
        <v>41.35</v>
      </c>
      <c r="DW6" s="35">
        <f t="shared" si="13"/>
        <v>46.19</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5">
        <f t="shared" ref="EE6:EM6" si="14">IF(EE7="",NA(),EE7)</f>
        <v>0.12</v>
      </c>
      <c r="EF6" s="35">
        <f t="shared" si="14"/>
        <v>0.18</v>
      </c>
      <c r="EG6" s="35">
        <f t="shared" si="14"/>
        <v>0.08</v>
      </c>
      <c r="EH6" s="35">
        <f t="shared" si="14"/>
        <v>0.24</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230006</v>
      </c>
      <c r="D7" s="37">
        <v>46</v>
      </c>
      <c r="E7" s="37">
        <v>1</v>
      </c>
      <c r="F7" s="37">
        <v>0</v>
      </c>
      <c r="G7" s="37">
        <v>2</v>
      </c>
      <c r="H7" s="37" t="s">
        <v>105</v>
      </c>
      <c r="I7" s="37" t="s">
        <v>106</v>
      </c>
      <c r="J7" s="37" t="s">
        <v>107</v>
      </c>
      <c r="K7" s="37" t="s">
        <v>108</v>
      </c>
      <c r="L7" s="37" t="s">
        <v>109</v>
      </c>
      <c r="M7" s="37" t="s">
        <v>110</v>
      </c>
      <c r="N7" s="38" t="s">
        <v>111</v>
      </c>
      <c r="O7" s="38">
        <v>71.03</v>
      </c>
      <c r="P7" s="38">
        <v>97.75</v>
      </c>
      <c r="Q7" s="38">
        <v>0</v>
      </c>
      <c r="R7" s="38">
        <v>7551840</v>
      </c>
      <c r="S7" s="38">
        <v>5172.92</v>
      </c>
      <c r="T7" s="38">
        <v>1459.88</v>
      </c>
      <c r="U7" s="38">
        <v>5052773</v>
      </c>
      <c r="V7" s="38">
        <v>2808.94</v>
      </c>
      <c r="W7" s="38">
        <v>1798.82</v>
      </c>
      <c r="X7" s="38">
        <v>117.28</v>
      </c>
      <c r="Y7" s="38">
        <v>109.26</v>
      </c>
      <c r="Z7" s="38">
        <v>109</v>
      </c>
      <c r="AA7" s="38">
        <v>111.08</v>
      </c>
      <c r="AB7" s="38">
        <v>109.25</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323.86</v>
      </c>
      <c r="AU7" s="38">
        <v>94.46</v>
      </c>
      <c r="AV7" s="38">
        <v>91.53</v>
      </c>
      <c r="AW7" s="38">
        <v>94.18</v>
      </c>
      <c r="AX7" s="38">
        <v>103.25</v>
      </c>
      <c r="AY7" s="38">
        <v>634.53</v>
      </c>
      <c r="AZ7" s="38">
        <v>200.22</v>
      </c>
      <c r="BA7" s="38">
        <v>212.95</v>
      </c>
      <c r="BB7" s="38">
        <v>224.41</v>
      </c>
      <c r="BC7" s="38">
        <v>243.44</v>
      </c>
      <c r="BD7" s="38">
        <v>243.44</v>
      </c>
      <c r="BE7" s="38">
        <v>248.84</v>
      </c>
      <c r="BF7" s="38">
        <v>241.56</v>
      </c>
      <c r="BG7" s="38">
        <v>241.34</v>
      </c>
      <c r="BH7" s="38">
        <v>241.32</v>
      </c>
      <c r="BI7" s="38">
        <v>232.25</v>
      </c>
      <c r="BJ7" s="38">
        <v>368.94</v>
      </c>
      <c r="BK7" s="38">
        <v>351.06</v>
      </c>
      <c r="BL7" s="38">
        <v>333.48</v>
      </c>
      <c r="BM7" s="38">
        <v>320.31</v>
      </c>
      <c r="BN7" s="38">
        <v>303.26</v>
      </c>
      <c r="BO7" s="38">
        <v>303.26</v>
      </c>
      <c r="BP7" s="38">
        <v>115.79</v>
      </c>
      <c r="BQ7" s="38">
        <v>109.19</v>
      </c>
      <c r="BR7" s="38">
        <v>108.93</v>
      </c>
      <c r="BS7" s="38">
        <v>111.43</v>
      </c>
      <c r="BT7" s="38">
        <v>109.15</v>
      </c>
      <c r="BU7" s="38">
        <v>111.12</v>
      </c>
      <c r="BV7" s="38">
        <v>112.92</v>
      </c>
      <c r="BW7" s="38">
        <v>112.81</v>
      </c>
      <c r="BX7" s="38">
        <v>113.88</v>
      </c>
      <c r="BY7" s="38">
        <v>114.14</v>
      </c>
      <c r="BZ7" s="38">
        <v>114.14</v>
      </c>
      <c r="CA7" s="38">
        <v>59.77</v>
      </c>
      <c r="CB7" s="38">
        <v>63.97</v>
      </c>
      <c r="CC7" s="38">
        <v>63.76</v>
      </c>
      <c r="CD7" s="38">
        <v>61.79</v>
      </c>
      <c r="CE7" s="38">
        <v>62.4</v>
      </c>
      <c r="CF7" s="38">
        <v>75.75</v>
      </c>
      <c r="CG7" s="38">
        <v>75.3</v>
      </c>
      <c r="CH7" s="38">
        <v>75.3</v>
      </c>
      <c r="CI7" s="38">
        <v>74.02</v>
      </c>
      <c r="CJ7" s="38">
        <v>73.03</v>
      </c>
      <c r="CK7" s="38">
        <v>73.03</v>
      </c>
      <c r="CL7" s="38">
        <v>65.489999999999995</v>
      </c>
      <c r="CM7" s="38">
        <v>64.069999999999993</v>
      </c>
      <c r="CN7" s="38">
        <v>64.239999999999995</v>
      </c>
      <c r="CO7" s="38">
        <v>64.88</v>
      </c>
      <c r="CP7" s="38">
        <v>65.36</v>
      </c>
      <c r="CQ7" s="38">
        <v>64.12</v>
      </c>
      <c r="CR7" s="38">
        <v>62.69</v>
      </c>
      <c r="CS7" s="38">
        <v>61.82</v>
      </c>
      <c r="CT7" s="38">
        <v>61.66</v>
      </c>
      <c r="CU7" s="38">
        <v>62.19</v>
      </c>
      <c r="CV7" s="38">
        <v>62.19</v>
      </c>
      <c r="CW7" s="38">
        <v>99.66</v>
      </c>
      <c r="CX7" s="38">
        <v>99.68</v>
      </c>
      <c r="CY7" s="38">
        <v>99.66</v>
      </c>
      <c r="CZ7" s="38">
        <v>99.67</v>
      </c>
      <c r="DA7" s="38">
        <v>99.66</v>
      </c>
      <c r="DB7" s="38">
        <v>100.12</v>
      </c>
      <c r="DC7" s="38">
        <v>100.12</v>
      </c>
      <c r="DD7" s="38">
        <v>100.03</v>
      </c>
      <c r="DE7" s="38">
        <v>100.05</v>
      </c>
      <c r="DF7" s="38">
        <v>100.05</v>
      </c>
      <c r="DG7" s="38">
        <v>100.05</v>
      </c>
      <c r="DH7" s="38">
        <v>54.01</v>
      </c>
      <c r="DI7" s="38">
        <v>58.16</v>
      </c>
      <c r="DJ7" s="38">
        <v>59.37</v>
      </c>
      <c r="DK7" s="38">
        <v>59.01</v>
      </c>
      <c r="DL7" s="38">
        <v>60.27</v>
      </c>
      <c r="DM7" s="38">
        <v>39.81</v>
      </c>
      <c r="DN7" s="38">
        <v>51.44</v>
      </c>
      <c r="DO7" s="38">
        <v>52.4</v>
      </c>
      <c r="DP7" s="38">
        <v>53.56</v>
      </c>
      <c r="DQ7" s="38">
        <v>54.73</v>
      </c>
      <c r="DR7" s="38">
        <v>54.73</v>
      </c>
      <c r="DS7" s="38">
        <v>37.200000000000003</v>
      </c>
      <c r="DT7" s="38">
        <v>41.57</v>
      </c>
      <c r="DU7" s="38">
        <v>41.38</v>
      </c>
      <c r="DV7" s="38">
        <v>41.35</v>
      </c>
      <c r="DW7" s="38">
        <v>46.19</v>
      </c>
      <c r="DX7" s="38">
        <v>13.72</v>
      </c>
      <c r="DY7" s="38">
        <v>16.77</v>
      </c>
      <c r="DZ7" s="38">
        <v>18.05</v>
      </c>
      <c r="EA7" s="38">
        <v>19.440000000000001</v>
      </c>
      <c r="EB7" s="38">
        <v>22.46</v>
      </c>
      <c r="EC7" s="38">
        <v>22.46</v>
      </c>
      <c r="ED7" s="38">
        <v>0</v>
      </c>
      <c r="EE7" s="38">
        <v>0.12</v>
      </c>
      <c r="EF7" s="38">
        <v>0.18</v>
      </c>
      <c r="EG7" s="38">
        <v>0.08</v>
      </c>
      <c r="EH7" s="38">
        <v>0.24</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2019-01-21T12:08:01Z</cp:lastPrinted>
  <dcterms:created xsi:type="dcterms:W3CDTF">2018-12-03T08:32:40Z</dcterms:created>
  <dcterms:modified xsi:type="dcterms:W3CDTF">2019-02-01T05:51:37Z</dcterms:modified>
</cp:coreProperties>
</file>