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30038900\Desktop\経営比較分析表\H30決算\"/>
    </mc:Choice>
  </mc:AlternateContent>
  <workbookProtection workbookAlgorithmName="SHA-512" workbookHashValue="e+JvaT5SsjwuniBJiz/gObLjgyGLks3QfWmcljjaSvnO29IVt6PwaCXoQATbNxMQiFApHOqsHxWjDfSxWYp45Q==" workbookSaltValue="J2n4xqCTqXJJVlPxoelEu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<sst xmlns="http://schemas.openxmlformats.org/spreadsheetml/2006/main" count="220" uniqueCount="108">
  <si>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</si>
  <si>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</si>
  <si>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</si>
  <si>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</si>
  <si>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</si>
  <si>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</si>
  <si>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</si>
  <si>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</si>
  <si>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</si>
  <si>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</si>
  <si>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</si>
  <si>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</si>
  <si>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</si>
  <si>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</si>
  <si>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</si>
  <si>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</si>
  <si>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</si>
  <si>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</si>
  <si>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</si>
  <si>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</si>
  <si>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</si>
  <si>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</si>
  <si>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</si>
  <si>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</si>
  <si>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</si>
  <si>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</si>
  <si>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</si>
  <si>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</si>
  <si>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</si>
  <si>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</si>
  <si>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</si>
  <si>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</si>
  <si>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</si>
  <si>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</si>
  <si>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</si>
  <si>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</si>
  <si>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</si>
  <si>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</si>
  <si>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</si>
  <si>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</si>
  <si>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</si>
  <si>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</si>
  <si>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</si>
  <si>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</si>
  <si>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</si>
  <si>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</si>
  <si>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</si>
  <si>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</si>
  <si>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</si>
  <si>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</si>
  <si>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</si>
  <si>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</si>
  <si>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</si>
  <si>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</si>
  <si>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</si>
  <si>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</si>
  <si>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</si>
  <si>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</si>
  <si>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</si>
  <si>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</si>
  <si>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</si>
  <si>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</si>
  <si>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</si>
  <si>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</si>
  <si>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</si>
  <si>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</si>
  <si>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</si>
  <si>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</si>
  <si>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</si>
  <si>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</si>
  <si>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</si>
  <si>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</si>
  <si>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</si>
  <si>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</si>
  <si>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</si>
  <si>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</si>
  <si>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</si>
  <si>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</si>
  <si>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</si>
  <si>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</si>
  <si>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</si>
  <si>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</si>
  <si>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</si>
  <si>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</si>
  <si>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</si>
  <si>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</si>
  <si>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</si>
  <si>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</si>
  <si>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</si>
  <si>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</si>
  <si>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</si>
  <si>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</si>
  <si>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</si>
  <si>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</si>
  <si>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</si>
  <si>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</si>
  <si>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</si>
  <si>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</si>
  <si>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</si>
  <si>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</si>
  <si>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</si>
  <si>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</si>
  <si>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</si>
  <si>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</si>
  <si>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</si>
  <si>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愛知県水道用水供給事業の経営状況は、健全であるが、老朽化施設更新等による費用の増加が見込まれることから、平成28年3月に策定した「企業庁経営戦略」（計画期間：平成28年度～令和7年度）に基づき、引き続き効率化等を推進し、今後とも健全経営に努めていく。</t>
    <rPh sb="37" eb="39">
      <t>ヒヨウ</t>
    </rPh>
    <rPh sb="53" eb="55">
      <t>ヘイセイ</t>
    </rPh>
    <rPh sb="61" eb="63">
      <t>サクテイ</t>
    </rPh>
    <rPh sb="68" eb="69">
      <t>チョウ</t>
    </rPh>
    <rPh sb="75" eb="77">
      <t>ケイカク</t>
    </rPh>
    <rPh sb="77" eb="79">
      <t>キカン</t>
    </rPh>
    <rPh sb="80" eb="82">
      <t>ヘイセイ</t>
    </rPh>
    <rPh sb="84" eb="86">
      <t>ネンド</t>
    </rPh>
    <rPh sb="87" eb="89">
      <t>レイワ</t>
    </rPh>
    <rPh sb="90" eb="92">
      <t>ネンド</t>
    </rPh>
    <phoneticPr fontId="4"/>
  </si>
  <si>
    <r>
      <t>【老朽化の状況】
　昭和40年代から50年代に集中的に建設されたことから、老朽化が進んでおり、</t>
    </r>
    <r>
      <rPr>
        <b/>
        <sz val="11"/>
        <rFont val="ＭＳ ゴシック"/>
        <family val="3"/>
        <charset val="128"/>
      </rPr>
      <t>①有形固定資産減価償却率</t>
    </r>
    <r>
      <rPr>
        <sz val="11"/>
        <rFont val="ＭＳ ゴシック"/>
        <family val="3"/>
        <charset val="128"/>
      </rPr>
      <t>、</t>
    </r>
    <r>
      <rPr>
        <b/>
        <sz val="11"/>
        <rFont val="ＭＳ ゴシック"/>
        <family val="3"/>
        <charset val="128"/>
      </rPr>
      <t>②管路経年化率</t>
    </r>
    <r>
      <rPr>
        <sz val="11"/>
        <rFont val="ＭＳ ゴシック"/>
        <family val="3"/>
        <charset val="128"/>
      </rPr>
      <t xml:space="preserve">とも、類似団体平均より高めの割合を示している。
</t>
    </r>
    <r>
      <rPr>
        <b/>
        <sz val="11"/>
        <rFont val="ＭＳ ゴシック"/>
        <family val="3"/>
        <charset val="128"/>
      </rPr>
      <t>【</t>
    </r>
    <r>
      <rPr>
        <sz val="11"/>
        <rFont val="ＭＳ ゴシック"/>
        <family val="3"/>
        <charset val="128"/>
      </rPr>
      <t>管路の更新状況</t>
    </r>
    <r>
      <rPr>
        <b/>
        <sz val="11"/>
        <rFont val="ＭＳ ゴシック"/>
        <family val="3"/>
        <charset val="128"/>
      </rPr>
      <t>】</t>
    </r>
    <r>
      <rPr>
        <sz val="11"/>
        <rFont val="ＭＳ ゴシック"/>
        <family val="3"/>
        <charset val="128"/>
      </rPr>
      <t xml:space="preserve">
　「水道事業老朽化施設更新計画」（計画期間：平成30年度～令和12年度）に基づき計画的に更新を行っているが、管路更新工事は複数年にかけて行われ、単年度に更新した管路延長の割合を表す</t>
    </r>
    <r>
      <rPr>
        <b/>
        <sz val="11"/>
        <rFont val="ＭＳ ゴシック"/>
        <family val="3"/>
        <charset val="128"/>
      </rPr>
      <t>③管路更新率</t>
    </r>
    <r>
      <rPr>
        <sz val="11"/>
        <rFont val="ＭＳ ゴシック"/>
        <family val="3"/>
        <charset val="128"/>
      </rPr>
      <t>は年度により数値にばらつきを生じている。</t>
    </r>
    <rPh sb="1" eb="4">
      <t>ロウキュウカ</t>
    </rPh>
    <rPh sb="5" eb="7">
      <t>ジョウキョウ</t>
    </rPh>
    <rPh sb="37" eb="40">
      <t>ロウキュウカ</t>
    </rPh>
    <rPh sb="41" eb="42">
      <t>スス</t>
    </rPh>
    <rPh sb="78" eb="79">
      <t>タカ</t>
    </rPh>
    <rPh sb="81" eb="83">
      <t>ワリアイ</t>
    </rPh>
    <rPh sb="84" eb="85">
      <t>シメ</t>
    </rPh>
    <rPh sb="93" eb="95">
      <t>カンロ</t>
    </rPh>
    <rPh sb="96" eb="98">
      <t>コウシン</t>
    </rPh>
    <rPh sb="98" eb="100">
      <t>ジョウキョウ</t>
    </rPh>
    <rPh sb="128" eb="130">
      <t>ネンド</t>
    </rPh>
    <rPh sb="131" eb="133">
      <t>レイワ</t>
    </rPh>
    <rPh sb="156" eb="158">
      <t>カンロ</t>
    </rPh>
    <rPh sb="158" eb="160">
      <t>コウシン</t>
    </rPh>
    <rPh sb="160" eb="162">
      <t>コウジ</t>
    </rPh>
    <rPh sb="178" eb="180">
      <t>コウシン</t>
    </rPh>
    <rPh sb="182" eb="184">
      <t>カンロ</t>
    </rPh>
    <rPh sb="184" eb="186">
      <t>エンチョウ</t>
    </rPh>
    <rPh sb="187" eb="189">
      <t>ワリアイ</t>
    </rPh>
    <rPh sb="190" eb="191">
      <t>アラワ</t>
    </rPh>
    <rPh sb="193" eb="195">
      <t>カンロ</t>
    </rPh>
    <rPh sb="195" eb="197">
      <t>コウシン</t>
    </rPh>
    <rPh sb="197" eb="198">
      <t>リツ</t>
    </rPh>
    <rPh sb="212" eb="213">
      <t>ショウ</t>
    </rPh>
    <phoneticPr fontId="4"/>
  </si>
  <si>
    <r>
      <t>【健全性】
　本県の水道用水供給事業は</t>
    </r>
    <r>
      <rPr>
        <sz val="11"/>
        <rFont val="ＭＳ ゴシック"/>
        <family val="3"/>
        <charset val="128"/>
      </rPr>
      <t>、</t>
    </r>
    <r>
      <rPr>
        <sz val="11"/>
        <color theme="1"/>
        <rFont val="ＭＳ ゴシック"/>
        <family val="3"/>
        <charset val="128"/>
      </rPr>
      <t>企業債等の借換えや繰上償還による支払利息の軽減など経営の合理化に努めてきたことから、</t>
    </r>
    <r>
      <rPr>
        <b/>
        <sz val="11"/>
        <color theme="1"/>
        <rFont val="ＭＳ ゴシック"/>
        <family val="3"/>
        <charset val="128"/>
      </rPr>
      <t>⑥給水原価</t>
    </r>
    <r>
      <rPr>
        <sz val="11"/>
        <color theme="1"/>
        <rFont val="ＭＳ ゴシック"/>
        <family val="3"/>
        <charset val="128"/>
      </rPr>
      <t>は類似団体平均を下回って推移</t>
    </r>
    <r>
      <rPr>
        <sz val="11"/>
        <rFont val="ＭＳ ゴシック"/>
        <family val="3"/>
        <charset val="128"/>
      </rPr>
      <t>しており、</t>
    </r>
    <r>
      <rPr>
        <sz val="11"/>
        <color theme="1"/>
        <rFont val="ＭＳ ゴシック"/>
        <family val="3"/>
        <charset val="128"/>
      </rPr>
      <t>給水原価を上回って料金を回収していることにより、</t>
    </r>
    <r>
      <rPr>
        <b/>
        <sz val="11"/>
        <color theme="1"/>
        <rFont val="ＭＳ ゴシック"/>
        <family val="3"/>
        <charset val="128"/>
      </rPr>
      <t>⑤料金回収率</t>
    </r>
    <r>
      <rPr>
        <sz val="11"/>
        <color theme="1"/>
        <rFont val="ＭＳ ゴシック"/>
        <family val="3"/>
        <charset val="128"/>
      </rPr>
      <t>と</t>
    </r>
    <r>
      <rPr>
        <b/>
        <sz val="11"/>
        <color theme="1"/>
        <rFont val="ＭＳ ゴシック"/>
        <family val="3"/>
        <charset val="128"/>
      </rPr>
      <t>①経常収支比率</t>
    </r>
    <r>
      <rPr>
        <sz val="11"/>
        <color theme="1"/>
        <rFont val="ＭＳ ゴシック"/>
        <family val="3"/>
        <charset val="128"/>
      </rPr>
      <t>は100％を超え、</t>
    </r>
    <r>
      <rPr>
        <b/>
        <sz val="11"/>
        <color theme="1"/>
        <rFont val="ＭＳ ゴシック"/>
        <family val="3"/>
        <charset val="128"/>
      </rPr>
      <t>②累積欠損金</t>
    </r>
    <r>
      <rPr>
        <sz val="11"/>
        <color theme="1"/>
        <rFont val="ＭＳ ゴシック"/>
        <family val="3"/>
        <charset val="128"/>
      </rPr>
      <t>も発生していない。
　また、企業債の計画的な償還や繰上償還を進めてきたことにより、</t>
    </r>
    <r>
      <rPr>
        <b/>
        <sz val="11"/>
        <color theme="1"/>
        <rFont val="ＭＳ ゴシック"/>
        <family val="3"/>
        <charset val="128"/>
      </rPr>
      <t>④企業債残高対給水収益比率</t>
    </r>
    <r>
      <rPr>
        <sz val="11"/>
        <color theme="1"/>
        <rFont val="ＭＳ ゴシック"/>
        <family val="3"/>
        <charset val="128"/>
      </rPr>
      <t>は微減で推移しており、</t>
    </r>
    <r>
      <rPr>
        <b/>
        <sz val="11"/>
        <color theme="1"/>
        <rFont val="ＭＳ ゴシック"/>
        <family val="3"/>
        <charset val="128"/>
      </rPr>
      <t>③流動比率</t>
    </r>
    <r>
      <rPr>
        <sz val="11"/>
        <color theme="1"/>
        <rFont val="ＭＳ ゴシック"/>
        <family val="3"/>
        <charset val="128"/>
      </rPr>
      <t>は、平成29年度から100%を超えていることから、経営状況については健全な状態であるといえる。
【効率性】
　施設の利用状況については良好な状態で運営されており、</t>
    </r>
    <r>
      <rPr>
        <b/>
        <sz val="11"/>
        <color theme="1"/>
        <rFont val="ＭＳ ゴシック"/>
        <family val="3"/>
        <charset val="128"/>
      </rPr>
      <t>⑦施設利用率</t>
    </r>
    <r>
      <rPr>
        <sz val="11"/>
        <color theme="1"/>
        <rFont val="ＭＳ ゴシック"/>
        <family val="3"/>
        <charset val="128"/>
      </rPr>
      <t>は類似団体平均を上回り、</t>
    </r>
    <r>
      <rPr>
        <b/>
        <sz val="11"/>
        <color theme="1"/>
        <rFont val="ＭＳ ゴシック"/>
        <family val="3"/>
        <charset val="128"/>
      </rPr>
      <t>⑧有収率</t>
    </r>
    <r>
      <rPr>
        <sz val="11"/>
        <color theme="1"/>
        <rFont val="ＭＳ ゴシック"/>
        <family val="3"/>
        <charset val="128"/>
      </rPr>
      <t>も99％を超えて推移していることから、効率的な施設利用により料金回収ができているといえる。</t>
    </r>
    <rPh sb="1" eb="4">
      <t>ケンゼンセイ</t>
    </rPh>
    <rPh sb="68" eb="70">
      <t>ルイジ</t>
    </rPh>
    <rPh sb="70" eb="72">
      <t>ダンタイ</t>
    </rPh>
    <rPh sb="86" eb="88">
      <t>キュウスイ</t>
    </rPh>
    <rPh sb="88" eb="90">
      <t>ゲンカ</t>
    </rPh>
    <rPh sb="91" eb="93">
      <t>ウワマワ</t>
    </rPh>
    <rPh sb="95" eb="97">
      <t>リョウキン</t>
    </rPh>
    <rPh sb="98" eb="100">
      <t>カイシュウ</t>
    </rPh>
    <rPh sb="153" eb="156">
      <t>キギョウサイ</t>
    </rPh>
    <rPh sb="157" eb="159">
      <t>ケイカク</t>
    </rPh>
    <rPh sb="159" eb="160">
      <t>テキ</t>
    </rPh>
    <rPh sb="161" eb="163">
      <t>ショウカン</t>
    </rPh>
    <rPh sb="164" eb="166">
      <t>クリア</t>
    </rPh>
    <rPh sb="166" eb="168">
      <t>ショウカン</t>
    </rPh>
    <rPh sb="169" eb="170">
      <t>スス</t>
    </rPh>
    <rPh sb="194" eb="196">
      <t>ビゲン</t>
    </rPh>
    <rPh sb="197" eb="199">
      <t>スイイ</t>
    </rPh>
    <rPh sb="211" eb="213">
      <t>ヘイセイ</t>
    </rPh>
    <rPh sb="215" eb="217">
      <t>ネンド</t>
    </rPh>
    <rPh sb="224" eb="225">
      <t>コ</t>
    </rPh>
    <rPh sb="259" eb="262">
      <t>コウリツセイ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</si>
</sst>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0.12</c:v>
                </c:pt>
                <c:pt idx="1">
                  <c:v>0.18</c:v>
                </c:pt>
                <c:pt idx="2">
                  <c:v>0.08</c:v>
                </c:pt>
                <c:pt idx="3">
                  <c:v>0.24</c:v>
                </c:pt>
                <c:pt idx="4">
                  <c:v>0.33</c:v>
                </c:pt>
              </c:numCache>
            </c:numRef>
          </c:val>
          <c:extLst>
            <c:ext xmlns:c16="http://schemas.microsoft.com/office/drawing/2014/chart" uri="{C3380CC4-5D6E-409C-BE32-E72D297353CC}">
              <c16:uniqueId val="{00000000-46FC-4242-A0BA-CFFC06D2493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46FC-4242-A0BA-CFFC06D2493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64.069999999999993</c:v>
                </c:pt>
                <c:pt idx="1">
                  <c:v>64.239999999999995</c:v>
                </c:pt>
                <c:pt idx="2">
                  <c:v>64.88</c:v>
                </c:pt>
                <c:pt idx="3">
                  <c:v>65.36</c:v>
                </c:pt>
                <c:pt idx="4">
                  <c:v>65.39</c:v>
                </c:pt>
              </c:numCache>
            </c:numRef>
          </c:val>
          <c:extLst>
            <c:ext xmlns:c16="http://schemas.microsoft.com/office/drawing/2014/chart" uri="{C3380CC4-5D6E-409C-BE32-E72D297353CC}">
              <c16:uniqueId val="{00000000-44F9-4439-A437-EE14E676A0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44F9-4439-A437-EE14E676A0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99.68</c:v>
                </c:pt>
                <c:pt idx="1">
                  <c:v>99.66</c:v>
                </c:pt>
                <c:pt idx="2">
                  <c:v>99.67</c:v>
                </c:pt>
                <c:pt idx="3">
                  <c:v>99.66</c:v>
                </c:pt>
                <c:pt idx="4">
                  <c:v>99.66</c:v>
                </c:pt>
              </c:numCache>
            </c:numRef>
          </c:val>
          <c:extLst>
            <c:ext xmlns:c16="http://schemas.microsoft.com/office/drawing/2014/chart" uri="{C3380CC4-5D6E-409C-BE32-E72D297353CC}">
              <c16:uniqueId val="{00000000-DBD8-48B0-A9B0-55F7062978B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DBD8-48B0-A9B0-55F7062978B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109.26</c:v>
                </c:pt>
                <c:pt idx="1">
                  <c:v>109</c:v>
                </c:pt>
                <c:pt idx="2">
                  <c:v>111.08</c:v>
                </c:pt>
                <c:pt idx="3">
                  <c:v>109.25</c:v>
                </c:pt>
                <c:pt idx="4">
                  <c:v>108.26</c:v>
                </c:pt>
              </c:numCache>
            </c:numRef>
          </c:val>
          <c:extLst>
            <c:ext xmlns:c16="http://schemas.microsoft.com/office/drawing/2014/chart" uri="{C3380CC4-5D6E-409C-BE32-E72D297353CC}">
              <c16:uniqueId val="{00000000-3D18-427B-9153-220CA75AF30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3D18-427B-9153-220CA75AF30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58.16</c:v>
                </c:pt>
                <c:pt idx="1">
                  <c:v>59.37</c:v>
                </c:pt>
                <c:pt idx="2">
                  <c:v>59.01</c:v>
                </c:pt>
                <c:pt idx="3">
                  <c:v>60.27</c:v>
                </c:pt>
                <c:pt idx="4">
                  <c:v>58.77</c:v>
                </c:pt>
              </c:numCache>
            </c:numRef>
          </c:val>
          <c:extLst>
            <c:ext xmlns:c16="http://schemas.microsoft.com/office/drawing/2014/chart" uri="{C3380CC4-5D6E-409C-BE32-E72D297353CC}">
              <c16:uniqueId val="{00000000-5E67-47E4-9F1F-37230019B8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5E67-47E4-9F1F-37230019B8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41.57</c:v>
                </c:pt>
                <c:pt idx="1">
                  <c:v>41.38</c:v>
                </c:pt>
                <c:pt idx="2">
                  <c:v>41.35</c:v>
                </c:pt>
                <c:pt idx="3">
                  <c:v>46.19</c:v>
                </c:pt>
                <c:pt idx="4">
                  <c:v>50.96</c:v>
                </c:pt>
              </c:numCache>
            </c:numRef>
          </c:val>
          <c:extLst>
            <c:ext xmlns:c16="http://schemas.microsoft.com/office/drawing/2014/chart" uri="{C3380CC4-5D6E-409C-BE32-E72D297353CC}">
              <c16:uniqueId val="{00000000-6BAC-4ED4-B111-6F7EC1EB72E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6BAC-4ED4-B111-6F7EC1EB72E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FC-4B0C-A61C-A0D9EC8A21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91FC-4B0C-A61C-A0D9EC8A21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94.46</c:v>
                </c:pt>
                <c:pt idx="1">
                  <c:v>91.53</c:v>
                </c:pt>
                <c:pt idx="2">
                  <c:v>94.18</c:v>
                </c:pt>
                <c:pt idx="3">
                  <c:v>103.25</c:v>
                </c:pt>
                <c:pt idx="4">
                  <c:v>111.46</c:v>
                </c:pt>
              </c:numCache>
            </c:numRef>
          </c:val>
          <c:extLst>
            <c:ext xmlns:c16="http://schemas.microsoft.com/office/drawing/2014/chart" uri="{C3380CC4-5D6E-409C-BE32-E72D297353CC}">
              <c16:uniqueId val="{00000000-0128-4AD0-910C-12BEA0B81D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0128-4AD0-910C-12BEA0B81D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241.56</c:v>
                </c:pt>
                <c:pt idx="1">
                  <c:v>241.34</c:v>
                </c:pt>
                <c:pt idx="2">
                  <c:v>241.32</c:v>
                </c:pt>
                <c:pt idx="3">
                  <c:v>232.25</c:v>
                </c:pt>
                <c:pt idx="4">
                  <c:v>230.54</c:v>
                </c:pt>
              </c:numCache>
            </c:numRef>
          </c:val>
          <c:extLst>
            <c:ext xmlns:c16="http://schemas.microsoft.com/office/drawing/2014/chart" uri="{C3380CC4-5D6E-409C-BE32-E72D297353CC}">
              <c16:uniqueId val="{00000000-991C-40E4-9E4A-A73191EF2C1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991C-40E4-9E4A-A73191EF2C1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109.19</c:v>
                </c:pt>
                <c:pt idx="1">
                  <c:v>108.93</c:v>
                </c:pt>
                <c:pt idx="2">
                  <c:v>111.43</c:v>
                </c:pt>
                <c:pt idx="3">
                  <c:v>109.15</c:v>
                </c:pt>
                <c:pt idx="4">
                  <c:v>108.06</c:v>
                </c:pt>
              </c:numCache>
            </c:numRef>
          </c:val>
          <c:extLst>
            <c:ext xmlns:c16="http://schemas.microsoft.com/office/drawing/2014/chart" uri="{C3380CC4-5D6E-409C-BE32-E72D297353CC}">
              <c16:uniqueId val="{00000000-E3A1-42F1-8EDB-BA5446773D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E3A1-42F1-8EDB-BA5446773D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63.97</c:v>
                </c:pt>
                <c:pt idx="1">
                  <c:v>63.76</c:v>
                </c:pt>
                <c:pt idx="2">
                  <c:v>61.79</c:v>
                </c:pt>
                <c:pt idx="3">
                  <c:v>62.4</c:v>
                </c:pt>
                <c:pt idx="4">
                  <c:v>62.79</c:v>
                </c:pt>
              </c:numCache>
            </c:numRef>
          </c:val>
          <c:extLst>
            <c:ext xmlns:c16="http://schemas.microsoft.com/office/drawing/2014/chart" uri="{C3380CC4-5D6E-409C-BE32-E72D297353CC}">
              <c16:uniqueId val="{00000000-3348-49E2-AA1B-9DB77DE69D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3348-49E2-AA1B-9DB77DE69D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愛知県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f>データ!$R$6</f>
        <v>7565309</v>
      </c>
      <c r="AM8" s="60"/>
      <c r="AN8" s="60"/>
      <c r="AO8" s="60"/>
      <c r="AP8" s="60"/>
      <c r="AQ8" s="60"/>
      <c r="AR8" s="60"/>
      <c r="AS8" s="60"/>
      <c r="AT8" s="51">
        <f>データ!$S$6</f>
        <v>5172.96</v>
      </c>
      <c r="AU8" s="52"/>
      <c r="AV8" s="52"/>
      <c r="AW8" s="52"/>
      <c r="AX8" s="52"/>
      <c r="AY8" s="52"/>
      <c r="AZ8" s="52"/>
      <c r="BA8" s="52"/>
      <c r="BB8" s="53">
        <f>データ!$T$6</f>
        <v>1462.47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71.739999999999995</v>
      </c>
      <c r="J10" s="52"/>
      <c r="K10" s="52"/>
      <c r="L10" s="52"/>
      <c r="M10" s="52"/>
      <c r="N10" s="52"/>
      <c r="O10" s="63"/>
      <c r="P10" s="53">
        <f>データ!$P$6</f>
        <v>98.22</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5084719</v>
      </c>
      <c r="AM10" s="60"/>
      <c r="AN10" s="60"/>
      <c r="AO10" s="60"/>
      <c r="AP10" s="60"/>
      <c r="AQ10" s="60"/>
      <c r="AR10" s="60"/>
      <c r="AS10" s="60"/>
      <c r="AT10" s="51">
        <f>データ!$V$6</f>
        <v>2808.44</v>
      </c>
      <c r="AU10" s="52"/>
      <c r="AV10" s="52"/>
      <c r="AW10" s="52"/>
      <c r="AX10" s="52"/>
      <c r="AY10" s="52"/>
      <c r="AZ10" s="52"/>
      <c r="BA10" s="52"/>
      <c r="BB10" s="53">
        <f>データ!$W$6</f>
        <v>1810.51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z2ZbVx25of975+1zPk5u8LaicxD4UDixqCAHxtqMMXTPdFAaQxDRXUGzPuPW3qwcOs99ykdp/b3XWpmZgTTEHA==" saltValue="8vgL5LcRLPyUGGXv+f1uG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230006</v>
      </c>
      <c r="D6" s="34">
        <f t="shared" si="3"/>
        <v>46</v>
      </c>
      <c r="E6" s="34">
        <f t="shared" si="3"/>
        <v>1</v>
      </c>
      <c r="F6" s="34">
        <f t="shared" si="3"/>
        <v>0</v>
      </c>
      <c r="G6" s="34">
        <f t="shared" si="3"/>
        <v>2</v>
      </c>
      <c r="H6" s="34" t="str">
        <f t="shared" si="3"/>
        <v>愛知県</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71.739999999999995</v>
      </c>
      <c r="P6" s="35">
        <f t="shared" si="3"/>
        <v>98.22</v>
      </c>
      <c r="Q6" s="35">
        <f t="shared" si="3"/>
        <v>0</v>
      </c>
      <c r="R6" s="35">
        <f t="shared" si="3"/>
        <v>7565309</v>
      </c>
      <c r="S6" s="35">
        <f t="shared" si="3"/>
        <v>5172.96</v>
      </c>
      <c r="T6" s="35">
        <f t="shared" si="3"/>
        <v>1462.47</v>
      </c>
      <c r="U6" s="35">
        <f t="shared" si="3"/>
        <v>5084719</v>
      </c>
      <c r="V6" s="35">
        <f t="shared" si="3"/>
        <v>2808.44</v>
      </c>
      <c r="W6" s="35">
        <f t="shared" si="3"/>
        <v>1810.51</v>
      </c>
      <c r="X6" s="36">
        <f>IF(X7="",NA(),X7)</f>
        <v>109.26</v>
      </c>
      <c r="Y6" s="36">
        <f t="shared" ref="Y6:AG6" si="4">IF(Y7="",NA(),Y7)</f>
        <v>109</v>
      </c>
      <c r="Z6" s="36">
        <f t="shared" si="4"/>
        <v>111.08</v>
      </c>
      <c r="AA6" s="36">
        <f t="shared" si="4"/>
        <v>109.25</v>
      </c>
      <c r="AB6" s="36">
        <f t="shared" si="4"/>
        <v>108.26</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94.46</v>
      </c>
      <c r="AU6" s="36">
        <f t="shared" ref="AU6:BC6" si="6">IF(AU7="",NA(),AU7)</f>
        <v>91.53</v>
      </c>
      <c r="AV6" s="36">
        <f t="shared" si="6"/>
        <v>94.18</v>
      </c>
      <c r="AW6" s="36">
        <f t="shared" si="6"/>
        <v>103.25</v>
      </c>
      <c r="AX6" s="36">
        <f t="shared" si="6"/>
        <v>111.46</v>
      </c>
      <c r="AY6" s="36">
        <f t="shared" si="6"/>
        <v>200.22</v>
      </c>
      <c r="AZ6" s="36">
        <f t="shared" si="6"/>
        <v>212.95</v>
      </c>
      <c r="BA6" s="36">
        <f t="shared" si="6"/>
        <v>224.41</v>
      </c>
      <c r="BB6" s="36">
        <f t="shared" si="6"/>
        <v>243.44</v>
      </c>
      <c r="BC6" s="36">
        <f t="shared" si="6"/>
        <v>258.49</v>
      </c>
      <c r="BD6" s="35" t="str">
        <f>IF(BD7="","",IF(BD7="-","【-】","【"&amp;SUBSTITUTE(TEXT(BD7,"#,##0.00"),"-","△")&amp;"】"))</f>
        <v>【258.49】</v>
      </c>
      <c r="BE6" s="36">
        <f>IF(BE7="",NA(),BE7)</f>
        <v>241.56</v>
      </c>
      <c r="BF6" s="36">
        <f t="shared" ref="BF6:BN6" si="7">IF(BF7="",NA(),BF7)</f>
        <v>241.34</v>
      </c>
      <c r="BG6" s="36">
        <f t="shared" si="7"/>
        <v>241.32</v>
      </c>
      <c r="BH6" s="36">
        <f t="shared" si="7"/>
        <v>232.25</v>
      </c>
      <c r="BI6" s="36">
        <f t="shared" si="7"/>
        <v>230.54</v>
      </c>
      <c r="BJ6" s="36">
        <f t="shared" si="7"/>
        <v>351.06</v>
      </c>
      <c r="BK6" s="36">
        <f t="shared" si="7"/>
        <v>333.48</v>
      </c>
      <c r="BL6" s="36">
        <f t="shared" si="7"/>
        <v>320.31</v>
      </c>
      <c r="BM6" s="36">
        <f t="shared" si="7"/>
        <v>303.26</v>
      </c>
      <c r="BN6" s="36">
        <f t="shared" si="7"/>
        <v>290.31</v>
      </c>
      <c r="BO6" s="35" t="str">
        <f>IF(BO7="","",IF(BO7="-","【-】","【"&amp;SUBSTITUTE(TEXT(BO7,"#,##0.00"),"-","△")&amp;"】"))</f>
        <v>【290.31】</v>
      </c>
      <c r="BP6" s="36">
        <f>IF(BP7="",NA(),BP7)</f>
        <v>109.19</v>
      </c>
      <c r="BQ6" s="36">
        <f t="shared" ref="BQ6:BY6" si="8">IF(BQ7="",NA(),BQ7)</f>
        <v>108.93</v>
      </c>
      <c r="BR6" s="36">
        <f t="shared" si="8"/>
        <v>111.43</v>
      </c>
      <c r="BS6" s="36">
        <f t="shared" si="8"/>
        <v>109.15</v>
      </c>
      <c r="BT6" s="36">
        <f t="shared" si="8"/>
        <v>108.06</v>
      </c>
      <c r="BU6" s="36">
        <f t="shared" si="8"/>
        <v>112.92</v>
      </c>
      <c r="BV6" s="36">
        <f t="shared" si="8"/>
        <v>112.81</v>
      </c>
      <c r="BW6" s="36">
        <f t="shared" si="8"/>
        <v>113.88</v>
      </c>
      <c r="BX6" s="36">
        <f t="shared" si="8"/>
        <v>114.14</v>
      </c>
      <c r="BY6" s="36">
        <f t="shared" si="8"/>
        <v>112.83</v>
      </c>
      <c r="BZ6" s="35" t="str">
        <f>IF(BZ7="","",IF(BZ7="-","【-】","【"&amp;SUBSTITUTE(TEXT(BZ7,"#,##0.00"),"-","△")&amp;"】"))</f>
        <v>【112.83】</v>
      </c>
      <c r="CA6" s="36">
        <f>IF(CA7="",NA(),CA7)</f>
        <v>63.97</v>
      </c>
      <c r="CB6" s="36">
        <f t="shared" ref="CB6:CJ6" si="9">IF(CB7="",NA(),CB7)</f>
        <v>63.76</v>
      </c>
      <c r="CC6" s="36">
        <f t="shared" si="9"/>
        <v>61.79</v>
      </c>
      <c r="CD6" s="36">
        <f t="shared" si="9"/>
        <v>62.4</v>
      </c>
      <c r="CE6" s="36">
        <f t="shared" si="9"/>
        <v>62.79</v>
      </c>
      <c r="CF6" s="36">
        <f t="shared" si="9"/>
        <v>75.3</v>
      </c>
      <c r="CG6" s="36">
        <f t="shared" si="9"/>
        <v>75.3</v>
      </c>
      <c r="CH6" s="36">
        <f t="shared" si="9"/>
        <v>74.02</v>
      </c>
      <c r="CI6" s="36">
        <f t="shared" si="9"/>
        <v>73.03</v>
      </c>
      <c r="CJ6" s="36">
        <f t="shared" si="9"/>
        <v>73.86</v>
      </c>
      <c r="CK6" s="35" t="str">
        <f>IF(CK7="","",IF(CK7="-","【-】","【"&amp;SUBSTITUTE(TEXT(CK7,"#,##0.00"),"-","△")&amp;"】"))</f>
        <v>【73.86】</v>
      </c>
      <c r="CL6" s="36">
        <f>IF(CL7="",NA(),CL7)</f>
        <v>64.069999999999993</v>
      </c>
      <c r="CM6" s="36">
        <f t="shared" ref="CM6:CU6" si="10">IF(CM7="",NA(),CM7)</f>
        <v>64.239999999999995</v>
      </c>
      <c r="CN6" s="36">
        <f t="shared" si="10"/>
        <v>64.88</v>
      </c>
      <c r="CO6" s="36">
        <f t="shared" si="10"/>
        <v>65.36</v>
      </c>
      <c r="CP6" s="36">
        <f t="shared" si="10"/>
        <v>65.39</v>
      </c>
      <c r="CQ6" s="36">
        <f t="shared" si="10"/>
        <v>62.69</v>
      </c>
      <c r="CR6" s="36">
        <f t="shared" si="10"/>
        <v>61.82</v>
      </c>
      <c r="CS6" s="36">
        <f t="shared" si="10"/>
        <v>61.66</v>
      </c>
      <c r="CT6" s="36">
        <f t="shared" si="10"/>
        <v>62.19</v>
      </c>
      <c r="CU6" s="36">
        <f t="shared" si="10"/>
        <v>61.77</v>
      </c>
      <c r="CV6" s="35" t="str">
        <f>IF(CV7="","",IF(CV7="-","【-】","【"&amp;SUBSTITUTE(TEXT(CV7,"#,##0.00"),"-","△")&amp;"】"))</f>
        <v>【61.77】</v>
      </c>
      <c r="CW6" s="36">
        <f>IF(CW7="",NA(),CW7)</f>
        <v>99.68</v>
      </c>
      <c r="CX6" s="36">
        <f t="shared" ref="CX6:DF6" si="11">IF(CX7="",NA(),CX7)</f>
        <v>99.66</v>
      </c>
      <c r="CY6" s="36">
        <f t="shared" si="11"/>
        <v>99.67</v>
      </c>
      <c r="CZ6" s="36">
        <f t="shared" si="11"/>
        <v>99.66</v>
      </c>
      <c r="DA6" s="36">
        <f t="shared" si="11"/>
        <v>99.66</v>
      </c>
      <c r="DB6" s="36">
        <f t="shared" si="11"/>
        <v>100.12</v>
      </c>
      <c r="DC6" s="36">
        <f t="shared" si="11"/>
        <v>100.03</v>
      </c>
      <c r="DD6" s="36">
        <f t="shared" si="11"/>
        <v>100.05</v>
      </c>
      <c r="DE6" s="36">
        <f t="shared" si="11"/>
        <v>100.05</v>
      </c>
      <c r="DF6" s="36">
        <f t="shared" si="11"/>
        <v>100.08</v>
      </c>
      <c r="DG6" s="35" t="str">
        <f>IF(DG7="","",IF(DG7="-","【-】","【"&amp;SUBSTITUTE(TEXT(DG7,"#,##0.00"),"-","△")&amp;"】"))</f>
        <v>【100.08】</v>
      </c>
      <c r="DH6" s="36">
        <f>IF(DH7="",NA(),DH7)</f>
        <v>58.16</v>
      </c>
      <c r="DI6" s="36">
        <f t="shared" ref="DI6:DQ6" si="12">IF(DI7="",NA(),DI7)</f>
        <v>59.37</v>
      </c>
      <c r="DJ6" s="36">
        <f t="shared" si="12"/>
        <v>59.01</v>
      </c>
      <c r="DK6" s="36">
        <f t="shared" si="12"/>
        <v>60.27</v>
      </c>
      <c r="DL6" s="36">
        <f t="shared" si="12"/>
        <v>58.77</v>
      </c>
      <c r="DM6" s="36">
        <f t="shared" si="12"/>
        <v>51.44</v>
      </c>
      <c r="DN6" s="36">
        <f t="shared" si="12"/>
        <v>52.4</v>
      </c>
      <c r="DO6" s="36">
        <f t="shared" si="12"/>
        <v>53.56</v>
      </c>
      <c r="DP6" s="36">
        <f t="shared" si="12"/>
        <v>54.73</v>
      </c>
      <c r="DQ6" s="36">
        <f t="shared" si="12"/>
        <v>55.77</v>
      </c>
      <c r="DR6" s="35" t="str">
        <f>IF(DR7="","",IF(DR7="-","【-】","【"&amp;SUBSTITUTE(TEXT(DR7,"#,##0.00"),"-","△")&amp;"】"))</f>
        <v>【55.77】</v>
      </c>
      <c r="DS6" s="36">
        <f>IF(DS7="",NA(),DS7)</f>
        <v>41.57</v>
      </c>
      <c r="DT6" s="36">
        <f t="shared" ref="DT6:EB6" si="13">IF(DT7="",NA(),DT7)</f>
        <v>41.38</v>
      </c>
      <c r="DU6" s="36">
        <f t="shared" si="13"/>
        <v>41.35</v>
      </c>
      <c r="DV6" s="36">
        <f t="shared" si="13"/>
        <v>46.19</v>
      </c>
      <c r="DW6" s="36">
        <f t="shared" si="13"/>
        <v>50.96</v>
      </c>
      <c r="DX6" s="36">
        <f t="shared" si="13"/>
        <v>16.77</v>
      </c>
      <c r="DY6" s="36">
        <f t="shared" si="13"/>
        <v>18.05</v>
      </c>
      <c r="DZ6" s="36">
        <f t="shared" si="13"/>
        <v>19.440000000000001</v>
      </c>
      <c r="EA6" s="36">
        <f t="shared" si="13"/>
        <v>22.46</v>
      </c>
      <c r="EB6" s="36">
        <f t="shared" si="13"/>
        <v>25.84</v>
      </c>
      <c r="EC6" s="35" t="str">
        <f>IF(EC7="","",IF(EC7="-","【-】","【"&amp;SUBSTITUTE(TEXT(EC7,"#,##0.00"),"-","△")&amp;"】"))</f>
        <v>【25.84】</v>
      </c>
      <c r="ED6" s="36">
        <f>IF(ED7="",NA(),ED7)</f>
        <v>0.12</v>
      </c>
      <c r="EE6" s="36">
        <f t="shared" ref="EE6:EM6" si="14">IF(EE7="",NA(),EE7)</f>
        <v>0.18</v>
      </c>
      <c r="EF6" s="36">
        <f t="shared" si="14"/>
        <v>0.08</v>
      </c>
      <c r="EG6" s="36">
        <f t="shared" si="14"/>
        <v>0.24</v>
      </c>
      <c r="EH6" s="36">
        <f t="shared" si="14"/>
        <v>0.33</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230006</v>
      </c>
      <c r="D7" s="38">
        <v>46</v>
      </c>
      <c r="E7" s="38">
        <v>1</v>
      </c>
      <c r="F7" s="38">
        <v>0</v>
      </c>
      <c r="G7" s="38">
        <v>2</v>
      </c>
      <c r="H7" s="38" t="s">
        <v>93</v>
      </c>
      <c r="I7" s="38" t="s">
        <v>94</v>
      </c>
      <c r="J7" s="38" t="s">
        <v>95</v>
      </c>
      <c r="K7" s="38" t="s">
        <v>96</v>
      </c>
      <c r="L7" s="38" t="s">
        <v>97</v>
      </c>
      <c r="M7" s="38" t="s">
        <v>98</v>
      </c>
      <c r="N7" s="39" t="s">
        <v>99</v>
      </c>
      <c r="O7" s="39">
        <v>71.739999999999995</v>
      </c>
      <c r="P7" s="39">
        <v>98.22</v>
      </c>
      <c r="Q7" s="39">
        <v>0</v>
      </c>
      <c r="R7" s="39">
        <v>7565309</v>
      </c>
      <c r="S7" s="39">
        <v>5172.96</v>
      </c>
      <c r="T7" s="39">
        <v>1462.47</v>
      </c>
      <c r="U7" s="39">
        <v>5084719</v>
      </c>
      <c r="V7" s="39">
        <v>2808.44</v>
      </c>
      <c r="W7" s="39">
        <v>1810.51</v>
      </c>
      <c r="X7" s="39">
        <v>109.26</v>
      </c>
      <c r="Y7" s="39">
        <v>109</v>
      </c>
      <c r="Z7" s="39">
        <v>111.08</v>
      </c>
      <c r="AA7" s="39">
        <v>109.25</v>
      </c>
      <c r="AB7" s="39">
        <v>108.26</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94.46</v>
      </c>
      <c r="AU7" s="39">
        <v>91.53</v>
      </c>
      <c r="AV7" s="39">
        <v>94.18</v>
      </c>
      <c r="AW7" s="39">
        <v>103.25</v>
      </c>
      <c r="AX7" s="39">
        <v>111.46</v>
      </c>
      <c r="AY7" s="39">
        <v>200.22</v>
      </c>
      <c r="AZ7" s="39">
        <v>212.95</v>
      </c>
      <c r="BA7" s="39">
        <v>224.41</v>
      </c>
      <c r="BB7" s="39">
        <v>243.44</v>
      </c>
      <c r="BC7" s="39">
        <v>258.49</v>
      </c>
      <c r="BD7" s="39">
        <v>258.49</v>
      </c>
      <c r="BE7" s="39">
        <v>241.56</v>
      </c>
      <c r="BF7" s="39">
        <v>241.34</v>
      </c>
      <c r="BG7" s="39">
        <v>241.32</v>
      </c>
      <c r="BH7" s="39">
        <v>232.25</v>
      </c>
      <c r="BI7" s="39">
        <v>230.54</v>
      </c>
      <c r="BJ7" s="39">
        <v>351.06</v>
      </c>
      <c r="BK7" s="39">
        <v>333.48</v>
      </c>
      <c r="BL7" s="39">
        <v>320.31</v>
      </c>
      <c r="BM7" s="39">
        <v>303.26</v>
      </c>
      <c r="BN7" s="39">
        <v>290.31</v>
      </c>
      <c r="BO7" s="39">
        <v>290.31</v>
      </c>
      <c r="BP7" s="39">
        <v>109.19</v>
      </c>
      <c r="BQ7" s="39">
        <v>108.93</v>
      </c>
      <c r="BR7" s="39">
        <v>111.43</v>
      </c>
      <c r="BS7" s="39">
        <v>109.15</v>
      </c>
      <c r="BT7" s="39">
        <v>108.06</v>
      </c>
      <c r="BU7" s="39">
        <v>112.92</v>
      </c>
      <c r="BV7" s="39">
        <v>112.81</v>
      </c>
      <c r="BW7" s="39">
        <v>113.88</v>
      </c>
      <c r="BX7" s="39">
        <v>114.14</v>
      </c>
      <c r="BY7" s="39">
        <v>112.83</v>
      </c>
      <c r="BZ7" s="39">
        <v>112.83</v>
      </c>
      <c r="CA7" s="39">
        <v>63.97</v>
      </c>
      <c r="CB7" s="39">
        <v>63.76</v>
      </c>
      <c r="CC7" s="39">
        <v>61.79</v>
      </c>
      <c r="CD7" s="39">
        <v>62.4</v>
      </c>
      <c r="CE7" s="39">
        <v>62.79</v>
      </c>
      <c r="CF7" s="39">
        <v>75.3</v>
      </c>
      <c r="CG7" s="39">
        <v>75.3</v>
      </c>
      <c r="CH7" s="39">
        <v>74.02</v>
      </c>
      <c r="CI7" s="39">
        <v>73.03</v>
      </c>
      <c r="CJ7" s="39">
        <v>73.86</v>
      </c>
      <c r="CK7" s="39">
        <v>73.86</v>
      </c>
      <c r="CL7" s="39">
        <v>64.069999999999993</v>
      </c>
      <c r="CM7" s="39">
        <v>64.239999999999995</v>
      </c>
      <c r="CN7" s="39">
        <v>64.88</v>
      </c>
      <c r="CO7" s="39">
        <v>65.36</v>
      </c>
      <c r="CP7" s="39">
        <v>65.39</v>
      </c>
      <c r="CQ7" s="39">
        <v>62.69</v>
      </c>
      <c r="CR7" s="39">
        <v>61.82</v>
      </c>
      <c r="CS7" s="39">
        <v>61.66</v>
      </c>
      <c r="CT7" s="39">
        <v>62.19</v>
      </c>
      <c r="CU7" s="39">
        <v>61.77</v>
      </c>
      <c r="CV7" s="39">
        <v>61.77</v>
      </c>
      <c r="CW7" s="39">
        <v>99.68</v>
      </c>
      <c r="CX7" s="39">
        <v>99.66</v>
      </c>
      <c r="CY7" s="39">
        <v>99.67</v>
      </c>
      <c r="CZ7" s="39">
        <v>99.66</v>
      </c>
      <c r="DA7" s="39">
        <v>99.66</v>
      </c>
      <c r="DB7" s="39">
        <v>100.12</v>
      </c>
      <c r="DC7" s="39">
        <v>100.03</v>
      </c>
      <c r="DD7" s="39">
        <v>100.05</v>
      </c>
      <c r="DE7" s="39">
        <v>100.05</v>
      </c>
      <c r="DF7" s="39">
        <v>100.08</v>
      </c>
      <c r="DG7" s="39">
        <v>100.08</v>
      </c>
      <c r="DH7" s="39">
        <v>58.16</v>
      </c>
      <c r="DI7" s="39">
        <v>59.37</v>
      </c>
      <c r="DJ7" s="39">
        <v>59.01</v>
      </c>
      <c r="DK7" s="39">
        <v>60.27</v>
      </c>
      <c r="DL7" s="39">
        <v>58.77</v>
      </c>
      <c r="DM7" s="39">
        <v>51.44</v>
      </c>
      <c r="DN7" s="39">
        <v>52.4</v>
      </c>
      <c r="DO7" s="39">
        <v>53.56</v>
      </c>
      <c r="DP7" s="39">
        <v>54.73</v>
      </c>
      <c r="DQ7" s="39">
        <v>55.77</v>
      </c>
      <c r="DR7" s="39">
        <v>55.77</v>
      </c>
      <c r="DS7" s="39">
        <v>41.57</v>
      </c>
      <c r="DT7" s="39">
        <v>41.38</v>
      </c>
      <c r="DU7" s="39">
        <v>41.35</v>
      </c>
      <c r="DV7" s="39">
        <v>46.19</v>
      </c>
      <c r="DW7" s="39">
        <v>50.96</v>
      </c>
      <c r="DX7" s="39">
        <v>16.77</v>
      </c>
      <c r="DY7" s="39">
        <v>18.05</v>
      </c>
      <c r="DZ7" s="39">
        <v>19.440000000000001</v>
      </c>
      <c r="EA7" s="39">
        <v>22.46</v>
      </c>
      <c r="EB7" s="39">
        <v>25.84</v>
      </c>
      <c r="EC7" s="39">
        <v>25.84</v>
      </c>
      <c r="ED7" s="39">
        <v>0.12</v>
      </c>
      <c r="EE7" s="39">
        <v>0.18</v>
      </c>
      <c r="EF7" s="39">
        <v>0.08</v>
      </c>
      <c r="EG7" s="39">
        <v>0.24</v>
      </c>
      <c r="EH7" s="39">
        <v>0.33</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2020-01-31T08:37:40Z</cp:lastPrinted>
  <dcterms:created xsi:type="dcterms:W3CDTF">2019-12-05T04:18:14Z</dcterms:created>
  <dcterms:modified xsi:type="dcterms:W3CDTF">2021-02-26T00:49:12Z</dcterms:modified>
  <cp:category/>
</cp:coreProperties>
</file>