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4(R3年度決算)\06_公表日の連絡\"/>
    </mc:Choice>
  </mc:AlternateContent>
  <workbookProtection workbookAlgorithmName="SHA-512" workbookHashValue="cVgfz0N2UDbbEybqezhRsXpgnoTspdB5Q3shY4WsmbF0eUUIB17wbKWDyy2DJlVabMmoVN9x8Zz7dSR38n/Iqw==" workbookSaltValue="rQVg8V+tJwhoRlQchadlaw==" workbookSpinCount="100000" lockStructure="1"/>
  <bookViews>
    <workbookView xWindow="0" yWindow="0" windowWidth="19530" windowHeight="819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0" i="5" l="1"/>
  <c r="DG10" i="5"/>
  <c r="BY10" i="5"/>
  <c r="BO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GZ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KF32" i="4"/>
  <c r="JL32" i="4"/>
  <c r="GZ32" i="4"/>
  <c r="GF32" i="4"/>
  <c r="FL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ER32" i="4" l="1"/>
  <c r="HT32" i="4"/>
  <c r="PT32" i="4"/>
  <c r="ER33" i="4"/>
  <c r="HT33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<sst xmlns="http://schemas.openxmlformats.org/spreadsheetml/2006/main" count="262" uniqueCount="106">
  <si>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</si>
  <si>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</si>
  <si>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</si>
  <si>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</si>
  <si>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</si>
  <si>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</si>
  <si>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</si>
  <si>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</si>
  <si>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</si>
  <si>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</si>
  <si>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</si>
  <si>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</si>
  <si>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</si>
  <si>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</si>
  <si>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</si>
  <si>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</si>
  <si>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</si>
  <si>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</si>
  <si>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</si>
  <si>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</si>
  <si>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</si>
  <si>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</si>
  <si>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</si>
  <si>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</si>
  <si>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</si>
  <si>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</si>
  <si>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</si>
  <si>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</si>
  <si>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</si>
  <si>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</si>
  <si>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</si>
  <si>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</si>
  <si>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</si>
  <si>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</si>
  <si>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</si>
  <si>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</si>
  <si>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</si>
  <si>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</si>
  <si>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</si>
  <si>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</si>
  <si>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</si>
  <si>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</si>
  <si>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</si>
  <si>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</si>
  <si>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</si>
  <si>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</si>
  <si>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</si>
  <si>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</si>
  <si>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</si>
  <si>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</si>
  <si>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</si>
  <si>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</si>
  <si>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</si>
  <si>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</si>
  <si>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</si>
  <si>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</si>
  <si>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</si>
  <si>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</si>
  <si>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</si>
  <si>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</si>
  <si>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</si>
  <si>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</si>
  <si>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</si>
  <si>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</si>
  <si>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</si>
  <si>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</si>
  <si>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</si>
  <si>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</si>
  <si>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</si>
  <si>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</si>
  <si>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</si>
  <si>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</si>
  <si>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</si>
  <si>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</si>
  <si>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</si>
  <si>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</si>
  <si>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</si>
  <si>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</si>
  <si>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</si>
  <si>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</si>
  <si>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</si>
  <si>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</si>
  <si>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</si>
  <si>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</si>
  <si>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</si>
  <si>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</si>
  <si>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</si>
  <si>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230006</t>
  </si>
  <si>
    <t>46</t>
  </si>
  <si>
    <t>02</t>
  </si>
  <si>
    <t>0</t>
  </si>
  <si>
    <t>000</t>
  </si>
  <si>
    <t>愛知県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</si>
  <si>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</si>
  <si>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</si>
  <si>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</si>
  <si>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</si>
  <si>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</si>
  <si>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</si>
  <si>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</si>
  <si>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</si>
  <si>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</si>
  <si>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</si>
  <si>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愛知県工業用水道事業の経営状況は健全であるが、老朽化施設更新等による費用の増加が見込まれることから、令和3年3月に改訂した「企業庁経営戦略（改訂版）」（計画期間：平成28年度～令和7年度）に基づき、引き続き効率化等を推進し、今後とも健全経営に努めていく。</t>
    <phoneticPr fontId="5"/>
  </si>
  <si>
    <r>
      <t>【健全性】
　本県の工業用水道事業は、企業債等の借換えや繰上償還による支払利息の軽減等、経営の合理化に努めてきたことから、</t>
    </r>
    <r>
      <rPr>
        <b/>
        <sz val="11"/>
        <rFont val="ＭＳ ゴシック"/>
        <family val="3"/>
        <charset val="128"/>
      </rPr>
      <t>①経常収支比率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⑤料金回収率</t>
    </r>
    <r>
      <rPr>
        <sz val="11"/>
        <rFont val="ＭＳ ゴシック"/>
        <family val="3"/>
        <charset val="128"/>
      </rPr>
      <t>は100%を超えて推移し、</t>
    </r>
    <r>
      <rPr>
        <b/>
        <sz val="11"/>
        <rFont val="ＭＳ ゴシック"/>
        <family val="3"/>
        <charset val="128"/>
      </rPr>
      <t>②累積欠損金</t>
    </r>
    <r>
      <rPr>
        <sz val="11"/>
        <rFont val="ＭＳ ゴシック"/>
        <family val="3"/>
        <charset val="128"/>
      </rPr>
      <t>は発生していない。しかし、水源の大半を遠隔地のダムに依存し、施設建設に多額の費用を要しているため、</t>
    </r>
    <r>
      <rPr>
        <b/>
        <sz val="11"/>
        <rFont val="ＭＳ ゴシック"/>
        <family val="3"/>
        <charset val="128"/>
      </rPr>
      <t>⑥給水原価</t>
    </r>
    <r>
      <rPr>
        <sz val="11"/>
        <rFont val="ＭＳ ゴシック"/>
        <family val="3"/>
        <charset val="128"/>
      </rPr>
      <t>は類似団体平均を上回って推移している。
　一方、</t>
    </r>
    <r>
      <rPr>
        <b/>
        <sz val="11"/>
        <rFont val="ＭＳ ゴシック"/>
        <family val="3"/>
        <charset val="128"/>
      </rPr>
      <t>④企業債残高対給水収益比率</t>
    </r>
    <r>
      <rPr>
        <sz val="11"/>
        <rFont val="ＭＳ ゴシック"/>
        <family val="3"/>
        <charset val="128"/>
      </rPr>
      <t>が概ね横ばいで推移しているものの、</t>
    </r>
    <r>
      <rPr>
        <b/>
        <sz val="11"/>
        <rFont val="ＭＳ ゴシック"/>
        <family val="3"/>
        <charset val="128"/>
      </rPr>
      <t>③流動比率</t>
    </r>
    <r>
      <rPr>
        <sz val="11"/>
        <rFont val="ＭＳ ゴシック"/>
        <family val="3"/>
        <charset val="128"/>
      </rPr>
      <t>は100%を超えていることから、経営状況については健全な状態である。
【効率性】
　</t>
    </r>
    <r>
      <rPr>
        <b/>
        <sz val="11"/>
        <rFont val="ＭＳ ゴシック"/>
        <family val="3"/>
        <charset val="128"/>
      </rPr>
      <t>⑦施設利用率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⑧契約率</t>
    </r>
    <r>
      <rPr>
        <sz val="11"/>
        <rFont val="ＭＳ ゴシック"/>
        <family val="3"/>
        <charset val="128"/>
      </rPr>
      <t>については近年ほぼ横ばいで推移してきたが、長期的な契約水量の減少傾向を鑑み、平成30年4月に浄水場施設のダウンサイジングを行った。このことにより、平成30年度以降においては</t>
    </r>
    <r>
      <rPr>
        <b/>
        <sz val="11"/>
        <rFont val="ＭＳ ゴシック"/>
        <family val="3"/>
        <charset val="128"/>
      </rPr>
      <t>⑦施設利用率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⑧契約率</t>
    </r>
    <r>
      <rPr>
        <sz val="11"/>
        <rFont val="ＭＳ ゴシック"/>
        <family val="3"/>
        <charset val="128"/>
      </rPr>
      <t>ともに類似団体平均を上回ることとなり、効率性が高まった。</t>
    </r>
    <rPh sb="187" eb="188">
      <t>オオム</t>
    </rPh>
    <rPh sb="189" eb="190">
      <t>ヨコ</t>
    </rPh>
    <rPh sb="193" eb="195">
      <t>スイイ</t>
    </rPh>
    <phoneticPr fontId="5"/>
  </si>
  <si>
    <r>
      <t>【老朽化の状況】
　昭和30年代から順次建設されたことから、老朽化が進んでおり、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は類似団体平均より高めの割合を示している。一方、建設年度が比較的に新しい管路もあることから、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は、類似団体平均より低めの割合を示している。
【管路の更新状況】
　「工業用水道事業老朽化施設更新計画」（計画期間：平成30年度～令和12年度）等に基づき計画的に更新を行っているが、管路更新工事は複数年にかけて行われ、単年度に更新した管路延長の割合を示す③管</t>
    </r>
    <r>
      <rPr>
        <sz val="11"/>
        <rFont val="ＭＳ ゴシック"/>
        <family val="3"/>
        <charset val="128"/>
      </rPr>
      <t>路更新率は年度により数値にばらつきを生じている。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</si>
</sst>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66.39</c:v>
                </c:pt>
                <c:pt idx="1">
                  <c:v>67.099999999999994</c:v>
                </c:pt>
                <c:pt idx="2">
                  <c:v>67.37</c:v>
                </c:pt>
                <c:pt idx="3">
                  <c:v>67.180000000000007</c:v>
                </c:pt>
                <c:pt idx="4">
                  <c:v>67.260000000000005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2-41C3-8172-FEAA5FE38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58.88</c:v>
                </c:pt>
                <c:pt idx="1">
                  <c:v>59.48</c:v>
                </c:pt>
                <c:pt idx="2">
                  <c:v>60.09</c:v>
                </c:pt>
                <c:pt idx="3">
                  <c:v>60.35</c:v>
                </c:pt>
                <c:pt idx="4">
                  <c:v>61.07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2-41C3-8172-FEAA5FE38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C-473B-8343-56A5F7942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18.82</c:v>
                </c:pt>
                <c:pt idx="1">
                  <c:v>17.88</c:v>
                </c:pt>
                <c:pt idx="2">
                  <c:v>16.670000000000002</c:v>
                </c:pt>
                <c:pt idx="3">
                  <c:v>9.4700000000000006</c:v>
                </c:pt>
                <c:pt idx="4">
                  <c:v>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C-473B-8343-56A5F7942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118.3</c:v>
                </c:pt>
                <c:pt idx="1">
                  <c:v>117.49</c:v>
                </c:pt>
                <c:pt idx="2">
                  <c:v>118.47</c:v>
                </c:pt>
                <c:pt idx="3">
                  <c:v>118.24</c:v>
                </c:pt>
                <c:pt idx="4">
                  <c:v>117.67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0-401F-8951-25C3A579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121.19</c:v>
                </c:pt>
                <c:pt idx="1">
                  <c:v>120.32</c:v>
                </c:pt>
                <c:pt idx="2">
                  <c:v>119.89</c:v>
                </c:pt>
                <c:pt idx="3">
                  <c:v>119.93</c:v>
                </c:pt>
                <c:pt idx="4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0-401F-8951-25C3A579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23.2</c:v>
                </c:pt>
                <c:pt idx="1">
                  <c:v>30.89</c:v>
                </c:pt>
                <c:pt idx="2">
                  <c:v>33.159999999999997</c:v>
                </c:pt>
                <c:pt idx="3">
                  <c:v>34.020000000000003</c:v>
                </c:pt>
                <c:pt idx="4">
                  <c:v>33.950000000000003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D-43F7-968C-F3DFA275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43.44</c:v>
                </c:pt>
                <c:pt idx="1">
                  <c:v>48.09</c:v>
                </c:pt>
                <c:pt idx="2">
                  <c:v>50.93</c:v>
                </c:pt>
                <c:pt idx="3">
                  <c:v>52.07</c:v>
                </c:pt>
                <c:pt idx="4">
                  <c:v>50.36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D-43F7-968C-F3DFA275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0.06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C-4F7D-8B5D-8D16134B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0.21</c:v>
                </c:pt>
                <c:pt idx="1">
                  <c:v>0.13</c:v>
                </c:pt>
                <c:pt idx="2">
                  <c:v>0.22</c:v>
                </c:pt>
                <c:pt idx="3">
                  <c:v>0.5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C-4F7D-8B5D-8D16134B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131.91999999999999</c:v>
                </c:pt>
                <c:pt idx="1">
                  <c:v>126.83</c:v>
                </c:pt>
                <c:pt idx="2">
                  <c:v>125.48</c:v>
                </c:pt>
                <c:pt idx="3">
                  <c:v>130.96</c:v>
                </c:pt>
                <c:pt idx="4">
                  <c:v>129.88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B-44A3-BD6F-54FC0444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379.14</c:v>
                </c:pt>
                <c:pt idx="1">
                  <c:v>394.58</c:v>
                </c:pt>
                <c:pt idx="2">
                  <c:v>368.36</c:v>
                </c:pt>
                <c:pt idx="3">
                  <c:v>380.84</c:v>
                </c:pt>
                <c:pt idx="4">
                  <c:v>424.64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B-44A3-BD6F-54FC0444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266.79000000000002</c:v>
                </c:pt>
                <c:pt idx="1">
                  <c:v>252.06</c:v>
                </c:pt>
                <c:pt idx="2">
                  <c:v>249.1</c:v>
                </c:pt>
                <c:pt idx="3">
                  <c:v>259</c:v>
                </c:pt>
                <c:pt idx="4">
                  <c:v>256.8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9-4C42-B09A-51E476E5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242.57</c:v>
                </c:pt>
                <c:pt idx="1">
                  <c:v>235.79</c:v>
                </c:pt>
                <c:pt idx="2">
                  <c:v>227.51</c:v>
                </c:pt>
                <c:pt idx="3">
                  <c:v>225.72</c:v>
                </c:pt>
                <c:pt idx="4">
                  <c:v>217.8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9-4C42-B09A-51E476E5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116.96</c:v>
                </c:pt>
                <c:pt idx="1">
                  <c:v>115.54</c:v>
                </c:pt>
                <c:pt idx="2">
                  <c:v>116.78</c:v>
                </c:pt>
                <c:pt idx="3">
                  <c:v>117.15</c:v>
                </c:pt>
                <c:pt idx="4">
                  <c:v>117.15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F-488C-AA53-0AA2984A8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119.17</c:v>
                </c:pt>
                <c:pt idx="1">
                  <c:v>117.72</c:v>
                </c:pt>
                <c:pt idx="2">
                  <c:v>117.69</c:v>
                </c:pt>
                <c:pt idx="3">
                  <c:v>116.75</c:v>
                </c:pt>
                <c:pt idx="4">
                  <c:v>115.48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F-488C-AA53-0AA2984A8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24.86</c:v>
                </c:pt>
                <c:pt idx="1">
                  <c:v>25.14</c:v>
                </c:pt>
                <c:pt idx="2">
                  <c:v>24.87</c:v>
                </c:pt>
                <c:pt idx="3">
                  <c:v>24.79</c:v>
                </c:pt>
                <c:pt idx="4">
                  <c:v>24.81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B-4608-9DB6-A7FC12AC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</c:v>
                </c:pt>
                <c:pt idx="1">
                  <c:v>17.03</c:v>
                </c:pt>
                <c:pt idx="2">
                  <c:v>17.07</c:v>
                </c:pt>
                <c:pt idx="3">
                  <c:v>17.22</c:v>
                </c:pt>
                <c:pt idx="4">
                  <c:v>17.440000000000001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B-4608-9DB6-A7FC12AC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56.8</c:v>
                </c:pt>
                <c:pt idx="1">
                  <c:v>62.5</c:v>
                </c:pt>
                <c:pt idx="2">
                  <c:v>61.95</c:v>
                </c:pt>
                <c:pt idx="3">
                  <c:v>60.77</c:v>
                </c:pt>
                <c:pt idx="4">
                  <c:v>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559-9587-9D0C0A57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57.69</c:v>
                </c:pt>
                <c:pt idx="1">
                  <c:v>58.56</c:v>
                </c:pt>
                <c:pt idx="2">
                  <c:v>57.96</c:v>
                </c:pt>
                <c:pt idx="3">
                  <c:v>56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B-4559-9587-9D0C0A57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76.73</c:v>
                </c:pt>
                <c:pt idx="1">
                  <c:v>84.42</c:v>
                </c:pt>
                <c:pt idx="2">
                  <c:v>84.94</c:v>
                </c:pt>
                <c:pt idx="3">
                  <c:v>84.81</c:v>
                </c:pt>
                <c:pt idx="4">
                  <c:v>84.77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C-4FAB-834F-55885427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79.2</c:v>
                </c:pt>
                <c:pt idx="1">
                  <c:v>80.5</c:v>
                </c:pt>
                <c:pt idx="2">
                  <c:v>80.540000000000006</c:v>
                </c:pt>
                <c:pt idx="3">
                  <c:v>80.08</c:v>
                </c:pt>
                <c:pt idx="4">
                  <c:v>79.69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C-4FAB-834F-55885427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activeCell="TD75" sqref="TD7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  <c r="NS2" s="144"/>
      <c r="NT2" s="144"/>
      <c r="NU2" s="144"/>
      <c r="NV2" s="144"/>
      <c r="NW2" s="144"/>
      <c r="NX2" s="144"/>
      <c r="NY2" s="144"/>
      <c r="NZ2" s="144"/>
      <c r="OA2" s="144"/>
      <c r="OB2" s="144"/>
      <c r="OC2" s="144"/>
      <c r="OD2" s="144"/>
      <c r="OE2" s="144"/>
      <c r="OF2" s="144"/>
      <c r="OG2" s="144"/>
      <c r="OH2" s="144"/>
      <c r="OI2" s="144"/>
      <c r="OJ2" s="144"/>
      <c r="OK2" s="144"/>
      <c r="OL2" s="144"/>
      <c r="OM2" s="144"/>
      <c r="ON2" s="144"/>
      <c r="OO2" s="144"/>
      <c r="OP2" s="144"/>
      <c r="OQ2" s="144"/>
      <c r="OR2" s="144"/>
      <c r="OS2" s="144"/>
      <c r="OT2" s="144"/>
      <c r="OU2" s="144"/>
      <c r="OV2" s="144"/>
      <c r="OW2" s="144"/>
      <c r="OX2" s="144"/>
      <c r="OY2" s="144"/>
      <c r="OZ2" s="144"/>
      <c r="PA2" s="144"/>
      <c r="PB2" s="144"/>
      <c r="PC2" s="144"/>
      <c r="PD2" s="144"/>
      <c r="PE2" s="144"/>
      <c r="PF2" s="144"/>
      <c r="PG2" s="144"/>
      <c r="PH2" s="144"/>
      <c r="PI2" s="144"/>
      <c r="PJ2" s="144"/>
      <c r="PK2" s="144"/>
      <c r="PL2" s="144"/>
      <c r="PM2" s="144"/>
      <c r="PN2" s="144"/>
      <c r="PO2" s="144"/>
      <c r="PP2" s="144"/>
      <c r="PQ2" s="144"/>
      <c r="PR2" s="144"/>
      <c r="PS2" s="144"/>
      <c r="PT2" s="144"/>
      <c r="PU2" s="144"/>
      <c r="PV2" s="144"/>
      <c r="PW2" s="144"/>
      <c r="PX2" s="144"/>
      <c r="PY2" s="144"/>
      <c r="PZ2" s="144"/>
      <c r="QA2" s="144"/>
      <c r="QB2" s="144"/>
      <c r="QC2" s="144"/>
      <c r="QD2" s="144"/>
      <c r="QE2" s="144"/>
      <c r="QF2" s="144"/>
      <c r="QG2" s="144"/>
      <c r="QH2" s="144"/>
      <c r="QI2" s="144"/>
      <c r="QJ2" s="144"/>
      <c r="QK2" s="144"/>
      <c r="QL2" s="144"/>
      <c r="QM2" s="144"/>
      <c r="QN2" s="144"/>
      <c r="QO2" s="144"/>
      <c r="QP2" s="144"/>
      <c r="QQ2" s="144"/>
      <c r="QR2" s="144"/>
      <c r="QS2" s="144"/>
      <c r="QT2" s="144"/>
      <c r="QU2" s="144"/>
      <c r="QV2" s="144"/>
      <c r="QW2" s="144"/>
      <c r="QX2" s="144"/>
      <c r="QY2" s="144"/>
      <c r="QZ2" s="144"/>
      <c r="RA2" s="144"/>
      <c r="RB2" s="144"/>
      <c r="RC2" s="144"/>
      <c r="RD2" s="144"/>
      <c r="RE2" s="144"/>
      <c r="RF2" s="144"/>
      <c r="RG2" s="144"/>
      <c r="RH2" s="144"/>
      <c r="RI2" s="144"/>
      <c r="RJ2" s="144"/>
      <c r="RK2" s="144"/>
      <c r="RL2" s="144"/>
      <c r="RM2" s="144"/>
      <c r="RN2" s="144"/>
      <c r="RO2" s="144"/>
      <c r="RP2" s="144"/>
      <c r="RQ2" s="144"/>
      <c r="RR2" s="144"/>
      <c r="RS2" s="144"/>
      <c r="RT2" s="144"/>
      <c r="RU2" s="144"/>
      <c r="RV2" s="144"/>
      <c r="RW2" s="144"/>
      <c r="RX2" s="144"/>
      <c r="RY2" s="144"/>
      <c r="RZ2" s="144"/>
      <c r="SA2" s="144"/>
      <c r="SB2" s="144"/>
      <c r="SC2" s="144"/>
      <c r="SD2" s="144"/>
      <c r="SE2" s="144"/>
      <c r="SF2" s="144"/>
      <c r="SG2" s="144"/>
      <c r="SH2" s="144"/>
      <c r="SI2" s="144"/>
      <c r="SJ2" s="144"/>
      <c r="SK2" s="144"/>
      <c r="SL2" s="144"/>
      <c r="SM2" s="144"/>
      <c r="SN2" s="144"/>
      <c r="SO2" s="144"/>
      <c r="SP2" s="144"/>
      <c r="SQ2" s="144"/>
      <c r="SR2" s="144"/>
      <c r="SS2" s="144"/>
      <c r="ST2" s="144"/>
      <c r="SU2" s="144"/>
      <c r="SV2" s="144"/>
      <c r="SW2" s="144"/>
      <c r="SX2" s="144"/>
      <c r="SY2" s="144"/>
      <c r="SZ2" s="144"/>
      <c r="TA2" s="144"/>
    </row>
    <row r="3" spans="1:521" ht="9.75" customHeight="1" x14ac:dyDescent="0.15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</row>
    <row r="4" spans="1:521" ht="9.75" customHeight="1" x14ac:dyDescent="0.15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  <c r="NS4" s="144"/>
      <c r="NT4" s="144"/>
      <c r="NU4" s="144"/>
      <c r="NV4" s="144"/>
      <c r="NW4" s="144"/>
      <c r="NX4" s="144"/>
      <c r="NY4" s="144"/>
      <c r="NZ4" s="144"/>
      <c r="OA4" s="144"/>
      <c r="OB4" s="144"/>
      <c r="OC4" s="144"/>
      <c r="OD4" s="144"/>
      <c r="OE4" s="144"/>
      <c r="OF4" s="144"/>
      <c r="OG4" s="144"/>
      <c r="OH4" s="144"/>
      <c r="OI4" s="144"/>
      <c r="OJ4" s="144"/>
      <c r="OK4" s="144"/>
      <c r="OL4" s="144"/>
      <c r="OM4" s="144"/>
      <c r="ON4" s="144"/>
      <c r="OO4" s="144"/>
      <c r="OP4" s="144"/>
      <c r="OQ4" s="144"/>
      <c r="OR4" s="144"/>
      <c r="OS4" s="144"/>
      <c r="OT4" s="144"/>
      <c r="OU4" s="144"/>
      <c r="OV4" s="144"/>
      <c r="OW4" s="144"/>
      <c r="OX4" s="144"/>
      <c r="OY4" s="144"/>
      <c r="OZ4" s="144"/>
      <c r="PA4" s="144"/>
      <c r="PB4" s="144"/>
      <c r="PC4" s="144"/>
      <c r="PD4" s="144"/>
      <c r="PE4" s="144"/>
      <c r="PF4" s="144"/>
      <c r="PG4" s="144"/>
      <c r="PH4" s="144"/>
      <c r="PI4" s="144"/>
      <c r="PJ4" s="144"/>
      <c r="PK4" s="144"/>
      <c r="PL4" s="144"/>
      <c r="PM4" s="144"/>
      <c r="PN4" s="144"/>
      <c r="PO4" s="144"/>
      <c r="PP4" s="144"/>
      <c r="PQ4" s="144"/>
      <c r="PR4" s="144"/>
      <c r="PS4" s="144"/>
      <c r="PT4" s="144"/>
      <c r="PU4" s="144"/>
      <c r="PV4" s="144"/>
      <c r="PW4" s="144"/>
      <c r="PX4" s="144"/>
      <c r="PY4" s="144"/>
      <c r="PZ4" s="144"/>
      <c r="QA4" s="144"/>
      <c r="QB4" s="144"/>
      <c r="QC4" s="144"/>
      <c r="QD4" s="144"/>
      <c r="QE4" s="144"/>
      <c r="QF4" s="144"/>
      <c r="QG4" s="144"/>
      <c r="QH4" s="144"/>
      <c r="QI4" s="144"/>
      <c r="QJ4" s="144"/>
      <c r="QK4" s="144"/>
      <c r="QL4" s="144"/>
      <c r="QM4" s="144"/>
      <c r="QN4" s="144"/>
      <c r="QO4" s="144"/>
      <c r="QP4" s="144"/>
      <c r="QQ4" s="144"/>
      <c r="QR4" s="144"/>
      <c r="QS4" s="144"/>
      <c r="QT4" s="144"/>
      <c r="QU4" s="144"/>
      <c r="QV4" s="144"/>
      <c r="QW4" s="144"/>
      <c r="QX4" s="144"/>
      <c r="QY4" s="144"/>
      <c r="QZ4" s="144"/>
      <c r="RA4" s="144"/>
      <c r="RB4" s="144"/>
      <c r="RC4" s="144"/>
      <c r="RD4" s="144"/>
      <c r="RE4" s="144"/>
      <c r="RF4" s="144"/>
      <c r="RG4" s="144"/>
      <c r="RH4" s="144"/>
      <c r="RI4" s="144"/>
      <c r="RJ4" s="144"/>
      <c r="RK4" s="144"/>
      <c r="RL4" s="144"/>
      <c r="RM4" s="144"/>
      <c r="RN4" s="144"/>
      <c r="RO4" s="144"/>
      <c r="RP4" s="144"/>
      <c r="RQ4" s="144"/>
      <c r="RR4" s="144"/>
      <c r="RS4" s="144"/>
      <c r="RT4" s="144"/>
      <c r="RU4" s="144"/>
      <c r="RV4" s="144"/>
      <c r="RW4" s="144"/>
      <c r="RX4" s="144"/>
      <c r="RY4" s="144"/>
      <c r="RZ4" s="144"/>
      <c r="SA4" s="144"/>
      <c r="SB4" s="144"/>
      <c r="SC4" s="144"/>
      <c r="SD4" s="144"/>
      <c r="SE4" s="144"/>
      <c r="SF4" s="144"/>
      <c r="SG4" s="144"/>
      <c r="SH4" s="144"/>
      <c r="SI4" s="144"/>
      <c r="SJ4" s="144"/>
      <c r="SK4" s="144"/>
      <c r="SL4" s="144"/>
      <c r="SM4" s="144"/>
      <c r="SN4" s="144"/>
      <c r="SO4" s="144"/>
      <c r="SP4" s="144"/>
      <c r="SQ4" s="144"/>
      <c r="SR4" s="144"/>
      <c r="SS4" s="144"/>
      <c r="ST4" s="144"/>
      <c r="SU4" s="144"/>
      <c r="SV4" s="144"/>
      <c r="SW4" s="144"/>
      <c r="SX4" s="144"/>
      <c r="SY4" s="144"/>
      <c r="SZ4" s="144"/>
      <c r="TA4" s="144"/>
    </row>
    <row r="5" spans="1:521" ht="18.75" customHeight="1" x14ac:dyDescent="0.15">
      <c r="A5" s="2"/>
      <c r="B5" s="145" t="str">
        <f>データ!H7</f>
        <v>愛知県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7" t="s">
        <v>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2"/>
      <c r="KV6" s="2"/>
      <c r="KW6" s="3"/>
      <c r="KX6" s="149"/>
      <c r="KY6" s="149"/>
      <c r="KZ6" s="149"/>
      <c r="LA6" s="149"/>
      <c r="LB6" s="149"/>
      <c r="LC6" s="4"/>
      <c r="LD6" s="2"/>
      <c r="LE6" s="2"/>
      <c r="LF6" s="2"/>
      <c r="LG6" s="2"/>
      <c r="LH6" s="2"/>
      <c r="LI6" s="3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9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0"/>
      <c r="QN6" s="150"/>
      <c r="QO6" s="150"/>
      <c r="QP6" s="150"/>
      <c r="QQ6" s="150"/>
      <c r="QR6" s="150"/>
      <c r="QS6" s="150"/>
      <c r="QT6" s="150"/>
      <c r="QU6" s="150"/>
      <c r="QV6" s="150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2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4"/>
      <c r="CH7" s="132" t="s">
        <v>3</v>
      </c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4"/>
      <c r="FN7" s="132" t="s">
        <v>4</v>
      </c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4"/>
      <c r="IT7" s="132" t="s">
        <v>5</v>
      </c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4"/>
      <c r="LZ7" s="132" t="s">
        <v>6</v>
      </c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4"/>
      <c r="PF7" s="132" t="s">
        <v>7</v>
      </c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4"/>
      <c r="SL7" s="3"/>
      <c r="SM7" s="137" t="s">
        <v>8</v>
      </c>
      <c r="SN7" s="138"/>
      <c r="SO7" s="138"/>
      <c r="SP7" s="138"/>
      <c r="SQ7" s="138"/>
      <c r="SR7" s="138"/>
      <c r="SS7" s="138"/>
      <c r="ST7" s="138"/>
      <c r="SU7" s="138"/>
      <c r="SV7" s="138"/>
      <c r="SW7" s="138"/>
      <c r="SX7" s="138"/>
      <c r="SY7" s="138"/>
      <c r="SZ7" s="139"/>
    </row>
    <row r="8" spans="1:521" ht="18.75" customHeight="1" x14ac:dyDescent="0.15">
      <c r="A8" s="6"/>
      <c r="B8" s="125" t="str">
        <f>データ!I7</f>
        <v>法適用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 t="str">
        <f>データ!J7</f>
        <v>工業用水道事業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7"/>
      <c r="FN8" s="122">
        <f>データ!K7</f>
        <v>1413600</v>
      </c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4"/>
      <c r="IT8" s="125" t="str">
        <f>データ!L7</f>
        <v>大規模</v>
      </c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7"/>
      <c r="LZ8" s="122">
        <f>データ!M7</f>
        <v>4</v>
      </c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4"/>
      <c r="PF8" s="122">
        <f>データ!N7</f>
        <v>859493</v>
      </c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4"/>
      <c r="SL8" s="3"/>
      <c r="SM8" s="140" t="s">
        <v>9</v>
      </c>
      <c r="SN8" s="141"/>
      <c r="SO8" s="142" t="s">
        <v>10</v>
      </c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3"/>
    </row>
    <row r="9" spans="1:521" ht="18.75" customHeight="1" x14ac:dyDescent="0.15">
      <c r="A9" s="6"/>
      <c r="B9" s="132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4"/>
      <c r="CH9" s="132" t="s">
        <v>12</v>
      </c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4"/>
      <c r="FN9" s="132" t="s">
        <v>13</v>
      </c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4"/>
      <c r="IT9" s="132" t="s">
        <v>14</v>
      </c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4"/>
      <c r="LZ9" s="132" t="s">
        <v>15</v>
      </c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4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5" t="s">
        <v>16</v>
      </c>
      <c r="SN9" s="136"/>
      <c r="SO9" s="117" t="s">
        <v>17</v>
      </c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8"/>
    </row>
    <row r="10" spans="1:521" ht="18.75" customHeight="1" x14ac:dyDescent="0.15">
      <c r="A10" s="6"/>
      <c r="B10" s="119" t="str">
        <f>データ!O7</f>
        <v>-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1"/>
      <c r="CH10" s="119">
        <f>データ!P7</f>
        <v>69.2</v>
      </c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1"/>
      <c r="FN10" s="122">
        <f>データ!Q7</f>
        <v>369</v>
      </c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4"/>
      <c r="IT10" s="122">
        <f>データ!R7</f>
        <v>1198368</v>
      </c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4"/>
      <c r="LZ10" s="125" t="str">
        <f>データ!S7</f>
        <v>自治体職員</v>
      </c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6"/>
      <c r="NI10" s="126"/>
      <c r="NJ10" s="126"/>
      <c r="NK10" s="126"/>
      <c r="NL10" s="126"/>
      <c r="NM10" s="126"/>
      <c r="NN10" s="126"/>
      <c r="NO10" s="126"/>
      <c r="NP10" s="126"/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126"/>
      <c r="OR10" s="126"/>
      <c r="OS10" s="126"/>
      <c r="OT10" s="126"/>
      <c r="OU10" s="126"/>
      <c r="OV10" s="126"/>
      <c r="OW10" s="126"/>
      <c r="OX10" s="126"/>
      <c r="OY10" s="126"/>
      <c r="OZ10" s="126"/>
      <c r="PA10" s="126"/>
      <c r="PB10" s="126"/>
      <c r="PC10" s="126"/>
      <c r="PD10" s="126"/>
      <c r="PE10" s="127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8" t="s">
        <v>18</v>
      </c>
      <c r="SN10" s="129"/>
      <c r="SO10" s="130" t="s">
        <v>19</v>
      </c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1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11" t="s">
        <v>104</v>
      </c>
      <c r="SN16" s="112"/>
      <c r="SO16" s="112"/>
      <c r="SP16" s="112"/>
      <c r="SQ16" s="112"/>
      <c r="SR16" s="112"/>
      <c r="SS16" s="112"/>
      <c r="ST16" s="112"/>
      <c r="SU16" s="112"/>
      <c r="SV16" s="112"/>
      <c r="SW16" s="112"/>
      <c r="SX16" s="112"/>
      <c r="SY16" s="112"/>
      <c r="SZ16" s="112"/>
      <c r="TA16" s="11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111"/>
      <c r="SN17" s="112"/>
      <c r="SO17" s="112"/>
      <c r="SP17" s="112"/>
      <c r="SQ17" s="112"/>
      <c r="SR17" s="112"/>
      <c r="SS17" s="112"/>
      <c r="ST17" s="112"/>
      <c r="SU17" s="112"/>
      <c r="SV17" s="112"/>
      <c r="SW17" s="112"/>
      <c r="SX17" s="112"/>
      <c r="SY17" s="112"/>
      <c r="SZ17" s="112"/>
      <c r="TA17" s="11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111"/>
      <c r="SN18" s="112"/>
      <c r="SO18" s="112"/>
      <c r="SP18" s="112"/>
      <c r="SQ18" s="112"/>
      <c r="SR18" s="112"/>
      <c r="SS18" s="112"/>
      <c r="ST18" s="112"/>
      <c r="SU18" s="112"/>
      <c r="SV18" s="112"/>
      <c r="SW18" s="112"/>
      <c r="SX18" s="112"/>
      <c r="SY18" s="112"/>
      <c r="SZ18" s="112"/>
      <c r="TA18" s="11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111"/>
      <c r="SN19" s="112"/>
      <c r="SO19" s="112"/>
      <c r="SP19" s="112"/>
      <c r="SQ19" s="112"/>
      <c r="SR19" s="112"/>
      <c r="SS19" s="112"/>
      <c r="ST19" s="112"/>
      <c r="SU19" s="112"/>
      <c r="SV19" s="112"/>
      <c r="SW19" s="112"/>
      <c r="SX19" s="112"/>
      <c r="SY19" s="112"/>
      <c r="SZ19" s="112"/>
      <c r="TA19" s="11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111"/>
      <c r="SN20" s="112"/>
      <c r="SO20" s="112"/>
      <c r="SP20" s="112"/>
      <c r="SQ20" s="112"/>
      <c r="SR20" s="112"/>
      <c r="SS20" s="112"/>
      <c r="ST20" s="112"/>
      <c r="SU20" s="112"/>
      <c r="SV20" s="112"/>
      <c r="SW20" s="112"/>
      <c r="SX20" s="112"/>
      <c r="SY20" s="112"/>
      <c r="SZ20" s="112"/>
      <c r="TA20" s="11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111"/>
      <c r="SN21" s="112"/>
      <c r="SO21" s="112"/>
      <c r="SP21" s="112"/>
      <c r="SQ21" s="112"/>
      <c r="SR21" s="112"/>
      <c r="SS21" s="112"/>
      <c r="ST21" s="112"/>
      <c r="SU21" s="112"/>
      <c r="SV21" s="112"/>
      <c r="SW21" s="112"/>
      <c r="SX21" s="112"/>
      <c r="SY21" s="112"/>
      <c r="SZ21" s="112"/>
      <c r="TA21" s="11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111"/>
      <c r="SN22" s="112"/>
      <c r="SO22" s="112"/>
      <c r="SP22" s="112"/>
      <c r="SQ22" s="112"/>
      <c r="SR22" s="112"/>
      <c r="SS22" s="112"/>
      <c r="ST22" s="112"/>
      <c r="SU22" s="112"/>
      <c r="SV22" s="112"/>
      <c r="SW22" s="112"/>
      <c r="SX22" s="112"/>
      <c r="SY22" s="112"/>
      <c r="SZ22" s="112"/>
      <c r="TA22" s="11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111"/>
      <c r="SN23" s="112"/>
      <c r="SO23" s="112"/>
      <c r="SP23" s="112"/>
      <c r="SQ23" s="112"/>
      <c r="SR23" s="112"/>
      <c r="SS23" s="112"/>
      <c r="ST23" s="112"/>
      <c r="SU23" s="112"/>
      <c r="SV23" s="112"/>
      <c r="SW23" s="112"/>
      <c r="SX23" s="112"/>
      <c r="SY23" s="112"/>
      <c r="SZ23" s="112"/>
      <c r="TA23" s="11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111"/>
      <c r="SN24" s="112"/>
      <c r="SO24" s="112"/>
      <c r="SP24" s="112"/>
      <c r="SQ24" s="112"/>
      <c r="SR24" s="112"/>
      <c r="SS24" s="112"/>
      <c r="ST24" s="112"/>
      <c r="SU24" s="112"/>
      <c r="SV24" s="112"/>
      <c r="SW24" s="112"/>
      <c r="SX24" s="112"/>
      <c r="SY24" s="112"/>
      <c r="SZ24" s="112"/>
      <c r="TA24" s="11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111"/>
      <c r="SN25" s="112"/>
      <c r="SO25" s="112"/>
      <c r="SP25" s="112"/>
      <c r="SQ25" s="112"/>
      <c r="SR25" s="112"/>
      <c r="SS25" s="112"/>
      <c r="ST25" s="112"/>
      <c r="SU25" s="112"/>
      <c r="SV25" s="112"/>
      <c r="SW25" s="112"/>
      <c r="SX25" s="112"/>
      <c r="SY25" s="112"/>
      <c r="SZ25" s="112"/>
      <c r="TA25" s="11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111"/>
      <c r="SN26" s="112"/>
      <c r="SO26" s="112"/>
      <c r="SP26" s="112"/>
      <c r="SQ26" s="112"/>
      <c r="SR26" s="112"/>
      <c r="SS26" s="112"/>
      <c r="ST26" s="112"/>
      <c r="SU26" s="112"/>
      <c r="SV26" s="112"/>
      <c r="SW26" s="112"/>
      <c r="SX26" s="112"/>
      <c r="SY26" s="112"/>
      <c r="SZ26" s="112"/>
      <c r="TA26" s="11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111"/>
      <c r="SN27" s="112"/>
      <c r="SO27" s="112"/>
      <c r="SP27" s="112"/>
      <c r="SQ27" s="112"/>
      <c r="SR27" s="112"/>
      <c r="SS27" s="112"/>
      <c r="ST27" s="112"/>
      <c r="SU27" s="112"/>
      <c r="SV27" s="112"/>
      <c r="SW27" s="112"/>
      <c r="SX27" s="112"/>
      <c r="SY27" s="112"/>
      <c r="SZ27" s="112"/>
      <c r="TA27" s="11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111"/>
      <c r="SN28" s="112"/>
      <c r="SO28" s="112"/>
      <c r="SP28" s="112"/>
      <c r="SQ28" s="112"/>
      <c r="SR28" s="112"/>
      <c r="SS28" s="112"/>
      <c r="ST28" s="112"/>
      <c r="SU28" s="112"/>
      <c r="SV28" s="112"/>
      <c r="SW28" s="112"/>
      <c r="SX28" s="112"/>
      <c r="SY28" s="112"/>
      <c r="SZ28" s="112"/>
      <c r="TA28" s="11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111"/>
      <c r="SN29" s="112"/>
      <c r="SO29" s="112"/>
      <c r="SP29" s="112"/>
      <c r="SQ29" s="112"/>
      <c r="SR29" s="112"/>
      <c r="SS29" s="112"/>
      <c r="ST29" s="112"/>
      <c r="SU29" s="112"/>
      <c r="SV29" s="112"/>
      <c r="SW29" s="112"/>
      <c r="SX29" s="112"/>
      <c r="SY29" s="112"/>
      <c r="SZ29" s="112"/>
      <c r="TA29" s="11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11"/>
      <c r="SN30" s="112"/>
      <c r="SO30" s="112"/>
      <c r="SP30" s="112"/>
      <c r="SQ30" s="112"/>
      <c r="SR30" s="112"/>
      <c r="SS30" s="112"/>
      <c r="ST30" s="112"/>
      <c r="SU30" s="112"/>
      <c r="SV30" s="112"/>
      <c r="SW30" s="112"/>
      <c r="SX30" s="112"/>
      <c r="SY30" s="112"/>
      <c r="SZ30" s="112"/>
      <c r="TA30" s="11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H29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H30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R01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R02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R03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H29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H30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R01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R02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R03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H29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H30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R01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R02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R03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H29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H30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R01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R02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R03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11"/>
      <c r="SN31" s="112"/>
      <c r="SO31" s="112"/>
      <c r="SP31" s="112"/>
      <c r="SQ31" s="112"/>
      <c r="SR31" s="112"/>
      <c r="SS31" s="112"/>
      <c r="ST31" s="112"/>
      <c r="SU31" s="112"/>
      <c r="SV31" s="112"/>
      <c r="SW31" s="112"/>
      <c r="SX31" s="112"/>
      <c r="SY31" s="112"/>
      <c r="SZ31" s="112"/>
      <c r="TA31" s="11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118.3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117.49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118.47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118.24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117.67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131.91999999999999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126.83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125.48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130.96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129.88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266.79000000000002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252.06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249.1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259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256.8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11"/>
      <c r="SN32" s="112"/>
      <c r="SO32" s="112"/>
      <c r="SP32" s="112"/>
      <c r="SQ32" s="112"/>
      <c r="SR32" s="112"/>
      <c r="SS32" s="112"/>
      <c r="ST32" s="112"/>
      <c r="SU32" s="112"/>
      <c r="SV32" s="112"/>
      <c r="SW32" s="112"/>
      <c r="SX32" s="112"/>
      <c r="SY32" s="112"/>
      <c r="SZ32" s="112"/>
      <c r="TA32" s="11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121.19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120.32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119.89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119.93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118.4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18.82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17.88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16.670000000000002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9.4700000000000006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11.03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379.14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394.58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368.36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380.84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424.64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242.57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235.79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227.51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225.72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217.8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11"/>
      <c r="SN33" s="112"/>
      <c r="SO33" s="112"/>
      <c r="SP33" s="112"/>
      <c r="SQ33" s="112"/>
      <c r="SR33" s="112"/>
      <c r="SS33" s="112"/>
      <c r="ST33" s="112"/>
      <c r="SU33" s="112"/>
      <c r="SV33" s="112"/>
      <c r="SW33" s="112"/>
      <c r="SX33" s="112"/>
      <c r="SY33" s="112"/>
      <c r="SZ33" s="112"/>
      <c r="TA33" s="11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11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11"/>
      <c r="SN35" s="112"/>
      <c r="SO35" s="112"/>
      <c r="SP35" s="112"/>
      <c r="SQ35" s="112"/>
      <c r="SR35" s="112"/>
      <c r="SS35" s="112"/>
      <c r="ST35" s="112"/>
      <c r="SU35" s="112"/>
      <c r="SV35" s="112"/>
      <c r="SW35" s="112"/>
      <c r="SX35" s="112"/>
      <c r="SY35" s="112"/>
      <c r="SZ35" s="112"/>
      <c r="TA35" s="11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11"/>
      <c r="SN36" s="112"/>
      <c r="SO36" s="112"/>
      <c r="SP36" s="112"/>
      <c r="SQ36" s="112"/>
      <c r="SR36" s="112"/>
      <c r="SS36" s="112"/>
      <c r="ST36" s="112"/>
      <c r="SU36" s="112"/>
      <c r="SV36" s="112"/>
      <c r="SW36" s="112"/>
      <c r="SX36" s="112"/>
      <c r="SY36" s="112"/>
      <c r="SZ36" s="112"/>
      <c r="TA36" s="11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11"/>
      <c r="SN37" s="112"/>
      <c r="SO37" s="112"/>
      <c r="SP37" s="112"/>
      <c r="SQ37" s="112"/>
      <c r="SR37" s="112"/>
      <c r="SS37" s="112"/>
      <c r="ST37" s="112"/>
      <c r="SU37" s="112"/>
      <c r="SV37" s="112"/>
      <c r="SW37" s="112"/>
      <c r="SX37" s="112"/>
      <c r="SY37" s="112"/>
      <c r="SZ37" s="112"/>
      <c r="TA37" s="11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11"/>
      <c r="SN38" s="112"/>
      <c r="SO38" s="112"/>
      <c r="SP38" s="112"/>
      <c r="SQ38" s="112"/>
      <c r="SR38" s="112"/>
      <c r="SS38" s="112"/>
      <c r="ST38" s="112"/>
      <c r="SU38" s="112"/>
      <c r="SV38" s="112"/>
      <c r="SW38" s="112"/>
      <c r="SX38" s="112"/>
      <c r="SY38" s="112"/>
      <c r="SZ38" s="112"/>
      <c r="TA38" s="11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11"/>
      <c r="SN39" s="112"/>
      <c r="SO39" s="112"/>
      <c r="SP39" s="112"/>
      <c r="SQ39" s="112"/>
      <c r="SR39" s="112"/>
      <c r="SS39" s="112"/>
      <c r="ST39" s="112"/>
      <c r="SU39" s="112"/>
      <c r="SV39" s="112"/>
      <c r="SW39" s="112"/>
      <c r="SX39" s="112"/>
      <c r="SY39" s="112"/>
      <c r="SZ39" s="112"/>
      <c r="TA39" s="11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111"/>
      <c r="SN40" s="112"/>
      <c r="SO40" s="112"/>
      <c r="SP40" s="112"/>
      <c r="SQ40" s="112"/>
      <c r="SR40" s="112"/>
      <c r="SS40" s="112"/>
      <c r="ST40" s="112"/>
      <c r="SU40" s="112"/>
      <c r="SV40" s="112"/>
      <c r="SW40" s="112"/>
      <c r="SX40" s="112"/>
      <c r="SY40" s="112"/>
      <c r="SZ40" s="112"/>
      <c r="TA40" s="11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111"/>
      <c r="SN41" s="112"/>
      <c r="SO41" s="112"/>
      <c r="SP41" s="112"/>
      <c r="SQ41" s="112"/>
      <c r="SR41" s="112"/>
      <c r="SS41" s="112"/>
      <c r="ST41" s="112"/>
      <c r="SU41" s="112"/>
      <c r="SV41" s="112"/>
      <c r="SW41" s="112"/>
      <c r="SX41" s="112"/>
      <c r="SY41" s="112"/>
      <c r="SZ41" s="112"/>
      <c r="TA41" s="11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111"/>
      <c r="SN42" s="112"/>
      <c r="SO42" s="112"/>
      <c r="SP42" s="112"/>
      <c r="SQ42" s="112"/>
      <c r="SR42" s="112"/>
      <c r="SS42" s="112"/>
      <c r="ST42" s="112"/>
      <c r="SU42" s="112"/>
      <c r="SV42" s="112"/>
      <c r="SW42" s="112"/>
      <c r="SX42" s="112"/>
      <c r="SY42" s="112"/>
      <c r="SZ42" s="112"/>
      <c r="TA42" s="11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111"/>
      <c r="SN43" s="112"/>
      <c r="SO43" s="112"/>
      <c r="SP43" s="112"/>
      <c r="SQ43" s="112"/>
      <c r="SR43" s="112"/>
      <c r="SS43" s="112"/>
      <c r="ST43" s="112"/>
      <c r="SU43" s="112"/>
      <c r="SV43" s="112"/>
      <c r="SW43" s="112"/>
      <c r="SX43" s="112"/>
      <c r="SY43" s="112"/>
      <c r="SZ43" s="112"/>
      <c r="TA43" s="11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111"/>
      <c r="SN44" s="112"/>
      <c r="SO44" s="112"/>
      <c r="SP44" s="112"/>
      <c r="SQ44" s="112"/>
      <c r="SR44" s="112"/>
      <c r="SS44" s="112"/>
      <c r="ST44" s="112"/>
      <c r="SU44" s="112"/>
      <c r="SV44" s="112"/>
      <c r="SW44" s="112"/>
      <c r="SX44" s="112"/>
      <c r="SY44" s="112"/>
      <c r="SZ44" s="112"/>
      <c r="TA44" s="11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114"/>
      <c r="SN45" s="115"/>
      <c r="SO45" s="115"/>
      <c r="SP45" s="115"/>
      <c r="SQ45" s="115"/>
      <c r="SR45" s="115"/>
      <c r="SS45" s="115"/>
      <c r="ST45" s="115"/>
      <c r="SU45" s="115"/>
      <c r="SV45" s="115"/>
      <c r="SW45" s="115"/>
      <c r="SX45" s="115"/>
      <c r="SY45" s="115"/>
      <c r="SZ45" s="115"/>
      <c r="TA45" s="116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3" t="s">
        <v>105</v>
      </c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5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3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5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3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5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3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5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3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5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3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5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H29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H30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R01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R02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R03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H29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H30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R01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R02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R03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H29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H30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R01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R02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R03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H29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H30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R01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R02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R03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3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5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116.96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115.54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116.78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117.15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117.15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24.86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25.14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24.87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24.79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24.81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56.8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62.5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61.95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60.77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60.8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76.73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84.42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84.94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84.81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84.77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3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5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119.17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117.72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117.69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116.75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115.48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16.8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17.03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17.07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17.22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17.440000000000001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57.69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58.56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57.96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56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56.81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79.2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80.5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80.540000000000006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80.08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79.69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3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5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3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5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3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5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3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5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3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5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3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5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3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5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3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5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3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5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66"/>
      <c r="SN65" s="67"/>
      <c r="SO65" s="67"/>
      <c r="SP65" s="67"/>
      <c r="SQ65" s="67"/>
      <c r="SR65" s="67"/>
      <c r="SS65" s="67"/>
      <c r="ST65" s="67"/>
      <c r="SU65" s="67"/>
      <c r="SV65" s="67"/>
      <c r="SW65" s="67"/>
      <c r="SX65" s="67"/>
      <c r="SY65" s="67"/>
      <c r="SZ65" s="67"/>
      <c r="TA65" s="68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103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H29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H30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R01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R02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R03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H29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H30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R01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R02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R03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H29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H30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R01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R02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R03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66.39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67.099999999999994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67.37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67.180000000000007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67.260000000000005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23.2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30.89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33.159999999999997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34.020000000000003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33.950000000000003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0.04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0.08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0.06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0.19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58.88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59.48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60.09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60.35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61.07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43.44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48.09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50.93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52.07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50.36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0.21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0.13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0.22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0.5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0.2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【117.41】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【23.68】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【462.72】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【233.92】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【112.31】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【19.07】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【54.01】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【76.67】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【60.20】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【48.27】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【0.22】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sKXOcdcQ3CbgsAUypJY1TBc2IRzTwUx+EwRGj1njABGeUtUefyz3ek88b8+XGI5RI6ZADEazixA7zAGKScGOGQ==" saltValue="SU44naErQMDYce+5nvFByA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2" t="s">
        <v>46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47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26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49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50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51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52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53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54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55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56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57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58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59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118.3</v>
      </c>
      <c r="U6" s="35">
        <f>U7</f>
        <v>117.49</v>
      </c>
      <c r="V6" s="35">
        <f>V7</f>
        <v>118.47</v>
      </c>
      <c r="W6" s="35">
        <f>W7</f>
        <v>118.24</v>
      </c>
      <c r="X6" s="35">
        <f t="shared" si="3"/>
        <v>117.67</v>
      </c>
      <c r="Y6" s="35">
        <f t="shared" si="3"/>
        <v>121.19</v>
      </c>
      <c r="Z6" s="35">
        <f t="shared" si="3"/>
        <v>120.32</v>
      </c>
      <c r="AA6" s="35">
        <f t="shared" si="3"/>
        <v>119.89</v>
      </c>
      <c r="AB6" s="35">
        <f t="shared" si="3"/>
        <v>119.93</v>
      </c>
      <c r="AC6" s="35">
        <f t="shared" si="3"/>
        <v>118.4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18.82</v>
      </c>
      <c r="AK6" s="35">
        <f t="shared" si="3"/>
        <v>17.88</v>
      </c>
      <c r="AL6" s="35">
        <f t="shared" si="3"/>
        <v>16.670000000000002</v>
      </c>
      <c r="AM6" s="35">
        <f t="shared" si="3"/>
        <v>9.4700000000000006</v>
      </c>
      <c r="AN6" s="35">
        <f t="shared" si="3"/>
        <v>11.03</v>
      </c>
      <c r="AO6" s="33" t="str">
        <f>IF(AO7="-","【-】","【"&amp;SUBSTITUTE(TEXT(AO7,"#,##0.00"),"-","△")&amp;"】")</f>
        <v>【23.68】</v>
      </c>
      <c r="AP6" s="35">
        <f t="shared" si="3"/>
        <v>131.91999999999999</v>
      </c>
      <c r="AQ6" s="35">
        <f>AQ7</f>
        <v>126.83</v>
      </c>
      <c r="AR6" s="35">
        <f>AR7</f>
        <v>125.48</v>
      </c>
      <c r="AS6" s="35">
        <f>AS7</f>
        <v>130.96</v>
      </c>
      <c r="AT6" s="35">
        <f t="shared" si="3"/>
        <v>129.88</v>
      </c>
      <c r="AU6" s="35">
        <f t="shared" si="3"/>
        <v>379.14</v>
      </c>
      <c r="AV6" s="35">
        <f t="shared" si="3"/>
        <v>394.58</v>
      </c>
      <c r="AW6" s="35">
        <f t="shared" si="3"/>
        <v>368.36</v>
      </c>
      <c r="AX6" s="35">
        <f t="shared" si="3"/>
        <v>380.84</v>
      </c>
      <c r="AY6" s="35">
        <f t="shared" si="3"/>
        <v>424.64</v>
      </c>
      <c r="AZ6" s="33" t="str">
        <f>IF(AZ7="-","【-】","【"&amp;SUBSTITUTE(TEXT(AZ7,"#,##0.00"),"-","△")&amp;"】")</f>
        <v>【462.72】</v>
      </c>
      <c r="BA6" s="35">
        <f t="shared" si="3"/>
        <v>266.79000000000002</v>
      </c>
      <c r="BB6" s="35">
        <f>BB7</f>
        <v>252.06</v>
      </c>
      <c r="BC6" s="35">
        <f>BC7</f>
        <v>249.1</v>
      </c>
      <c r="BD6" s="35">
        <f>BD7</f>
        <v>259</v>
      </c>
      <c r="BE6" s="35">
        <f t="shared" si="3"/>
        <v>256.8</v>
      </c>
      <c r="BF6" s="35">
        <f t="shared" si="3"/>
        <v>242.57</v>
      </c>
      <c r="BG6" s="35">
        <f t="shared" si="3"/>
        <v>235.79</v>
      </c>
      <c r="BH6" s="35">
        <f t="shared" si="3"/>
        <v>227.51</v>
      </c>
      <c r="BI6" s="35">
        <f t="shared" si="3"/>
        <v>225.72</v>
      </c>
      <c r="BJ6" s="35">
        <f t="shared" si="3"/>
        <v>217.8</v>
      </c>
      <c r="BK6" s="33" t="str">
        <f>IF(BK7="-","【-】","【"&amp;SUBSTITUTE(TEXT(BK7,"#,##0.00"),"-","△")&amp;"】")</f>
        <v>【233.92】</v>
      </c>
      <c r="BL6" s="35">
        <f t="shared" si="3"/>
        <v>116.96</v>
      </c>
      <c r="BM6" s="35">
        <f>BM7</f>
        <v>115.54</v>
      </c>
      <c r="BN6" s="35">
        <f>BN7</f>
        <v>116.78</v>
      </c>
      <c r="BO6" s="35">
        <f>BO7</f>
        <v>117.15</v>
      </c>
      <c r="BP6" s="35">
        <f t="shared" si="3"/>
        <v>117.15</v>
      </c>
      <c r="BQ6" s="35">
        <f t="shared" si="3"/>
        <v>119.17</v>
      </c>
      <c r="BR6" s="35">
        <f t="shared" si="3"/>
        <v>117.72</v>
      </c>
      <c r="BS6" s="35">
        <f t="shared" si="3"/>
        <v>117.69</v>
      </c>
      <c r="BT6" s="35">
        <f t="shared" si="3"/>
        <v>116.75</v>
      </c>
      <c r="BU6" s="35">
        <f t="shared" si="3"/>
        <v>115.48</v>
      </c>
      <c r="BV6" s="33" t="str">
        <f>IF(BV7="-","【-】","【"&amp;SUBSTITUTE(TEXT(BV7,"#,##0.00"),"-","△")&amp;"】")</f>
        <v>【112.31】</v>
      </c>
      <c r="BW6" s="35">
        <f t="shared" si="3"/>
        <v>24.86</v>
      </c>
      <c r="BX6" s="35">
        <f>BX7</f>
        <v>25.14</v>
      </c>
      <c r="BY6" s="35">
        <f>BY7</f>
        <v>24.87</v>
      </c>
      <c r="BZ6" s="35">
        <f>BZ7</f>
        <v>24.79</v>
      </c>
      <c r="CA6" s="35">
        <f t="shared" si="3"/>
        <v>24.81</v>
      </c>
      <c r="CB6" s="35">
        <f t="shared" si="3"/>
        <v>16.8</v>
      </c>
      <c r="CC6" s="35">
        <f t="shared" si="3"/>
        <v>17.03</v>
      </c>
      <c r="CD6" s="35">
        <f t="shared" si="3"/>
        <v>17.07</v>
      </c>
      <c r="CE6" s="35">
        <f t="shared" si="3"/>
        <v>17.22</v>
      </c>
      <c r="CF6" s="35">
        <f t="shared" ref="CF6" si="4">CF7</f>
        <v>17.440000000000001</v>
      </c>
      <c r="CG6" s="33" t="str">
        <f>IF(CG7="-","【-】","【"&amp;SUBSTITUTE(TEXT(CG7,"#,##0.00"),"-","△")&amp;"】")</f>
        <v>【19.07】</v>
      </c>
      <c r="CH6" s="35">
        <f t="shared" ref="CH6:CQ6" si="5">CH7</f>
        <v>56.8</v>
      </c>
      <c r="CI6" s="35">
        <f>CI7</f>
        <v>62.5</v>
      </c>
      <c r="CJ6" s="35">
        <f>CJ7</f>
        <v>61.95</v>
      </c>
      <c r="CK6" s="35">
        <f>CK7</f>
        <v>60.77</v>
      </c>
      <c r="CL6" s="35">
        <f t="shared" si="5"/>
        <v>60.8</v>
      </c>
      <c r="CM6" s="35">
        <f t="shared" si="5"/>
        <v>57.69</v>
      </c>
      <c r="CN6" s="35">
        <f t="shared" si="5"/>
        <v>58.56</v>
      </c>
      <c r="CO6" s="35">
        <f t="shared" si="5"/>
        <v>57.96</v>
      </c>
      <c r="CP6" s="35">
        <f t="shared" si="5"/>
        <v>56</v>
      </c>
      <c r="CQ6" s="35">
        <f t="shared" si="5"/>
        <v>56.81</v>
      </c>
      <c r="CR6" s="33" t="str">
        <f>IF(CR7="-","【-】","【"&amp;SUBSTITUTE(TEXT(CR7,"#,##0.00"),"-","△")&amp;"】")</f>
        <v>【54.01】</v>
      </c>
      <c r="CS6" s="35">
        <f t="shared" ref="CS6:DB6" si="6">CS7</f>
        <v>76.73</v>
      </c>
      <c r="CT6" s="35">
        <f>CT7</f>
        <v>84.42</v>
      </c>
      <c r="CU6" s="35">
        <f>CU7</f>
        <v>84.94</v>
      </c>
      <c r="CV6" s="35">
        <f>CV7</f>
        <v>84.81</v>
      </c>
      <c r="CW6" s="35">
        <f t="shared" si="6"/>
        <v>84.77</v>
      </c>
      <c r="CX6" s="35">
        <f t="shared" si="6"/>
        <v>79.2</v>
      </c>
      <c r="CY6" s="35">
        <f t="shared" si="6"/>
        <v>80.5</v>
      </c>
      <c r="CZ6" s="35">
        <f t="shared" si="6"/>
        <v>80.540000000000006</v>
      </c>
      <c r="DA6" s="35">
        <f t="shared" si="6"/>
        <v>80.08</v>
      </c>
      <c r="DB6" s="35">
        <f t="shared" si="6"/>
        <v>79.69</v>
      </c>
      <c r="DC6" s="33" t="str">
        <f>IF(DC7="-","【-】","【"&amp;SUBSTITUTE(TEXT(DC7,"#,##0.00"),"-","△")&amp;"】")</f>
        <v>【76.67】</v>
      </c>
      <c r="DD6" s="35">
        <f t="shared" ref="DD6:DM6" si="7">DD7</f>
        <v>66.39</v>
      </c>
      <c r="DE6" s="35">
        <f>DE7</f>
        <v>67.099999999999994</v>
      </c>
      <c r="DF6" s="35">
        <f>DF7</f>
        <v>67.37</v>
      </c>
      <c r="DG6" s="35">
        <f>DG7</f>
        <v>67.180000000000007</v>
      </c>
      <c r="DH6" s="35">
        <f t="shared" si="7"/>
        <v>67.260000000000005</v>
      </c>
      <c r="DI6" s="35">
        <f t="shared" si="7"/>
        <v>58.88</v>
      </c>
      <c r="DJ6" s="35">
        <f t="shared" si="7"/>
        <v>59.48</v>
      </c>
      <c r="DK6" s="35">
        <f t="shared" si="7"/>
        <v>60.09</v>
      </c>
      <c r="DL6" s="35">
        <f t="shared" si="7"/>
        <v>60.35</v>
      </c>
      <c r="DM6" s="35">
        <f t="shared" si="7"/>
        <v>61.07</v>
      </c>
      <c r="DN6" s="33" t="str">
        <f>IF(DN7="-","【-】","【"&amp;SUBSTITUTE(TEXT(DN7,"#,##0.00"),"-","△")&amp;"】")</f>
        <v>【60.20】</v>
      </c>
      <c r="DO6" s="35">
        <f t="shared" ref="DO6:DX6" si="8">DO7</f>
        <v>23.2</v>
      </c>
      <c r="DP6" s="35">
        <f>DP7</f>
        <v>30.89</v>
      </c>
      <c r="DQ6" s="35">
        <f>DQ7</f>
        <v>33.159999999999997</v>
      </c>
      <c r="DR6" s="35">
        <f>DR7</f>
        <v>34.020000000000003</v>
      </c>
      <c r="DS6" s="35">
        <f t="shared" si="8"/>
        <v>33.950000000000003</v>
      </c>
      <c r="DT6" s="35">
        <f t="shared" si="8"/>
        <v>43.44</v>
      </c>
      <c r="DU6" s="35">
        <f t="shared" si="8"/>
        <v>48.09</v>
      </c>
      <c r="DV6" s="35">
        <f t="shared" si="8"/>
        <v>50.93</v>
      </c>
      <c r="DW6" s="35">
        <f t="shared" si="8"/>
        <v>52.07</v>
      </c>
      <c r="DX6" s="35">
        <f t="shared" si="8"/>
        <v>50.36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0.04</v>
      </c>
      <c r="EB6" s="35">
        <f>EB7</f>
        <v>0.08</v>
      </c>
      <c r="EC6" s="35">
        <f>EC7</f>
        <v>0.06</v>
      </c>
      <c r="ED6" s="35">
        <f t="shared" si="9"/>
        <v>0.19</v>
      </c>
      <c r="EE6" s="35">
        <f t="shared" si="9"/>
        <v>0.21</v>
      </c>
      <c r="EF6" s="35">
        <f t="shared" si="9"/>
        <v>0.13</v>
      </c>
      <c r="EG6" s="35">
        <f t="shared" si="9"/>
        <v>0.22</v>
      </c>
      <c r="EH6" s="35">
        <f t="shared" si="9"/>
        <v>0.5</v>
      </c>
      <c r="EI6" s="35">
        <f t="shared" si="9"/>
        <v>0.2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1413600</v>
      </c>
      <c r="L7" s="37" t="s">
        <v>95</v>
      </c>
      <c r="M7" s="38">
        <v>4</v>
      </c>
      <c r="N7" s="38">
        <v>859493</v>
      </c>
      <c r="O7" s="39" t="s">
        <v>96</v>
      </c>
      <c r="P7" s="39">
        <v>69.2</v>
      </c>
      <c r="Q7" s="38">
        <v>369</v>
      </c>
      <c r="R7" s="38">
        <v>1198368</v>
      </c>
      <c r="S7" s="37" t="s">
        <v>97</v>
      </c>
      <c r="T7" s="40">
        <v>118.3</v>
      </c>
      <c r="U7" s="40">
        <v>117.49</v>
      </c>
      <c r="V7" s="40">
        <v>118.47</v>
      </c>
      <c r="W7" s="40">
        <v>118.24</v>
      </c>
      <c r="X7" s="40">
        <v>117.67</v>
      </c>
      <c r="Y7" s="40">
        <v>121.19</v>
      </c>
      <c r="Z7" s="40">
        <v>120.32</v>
      </c>
      <c r="AA7" s="40">
        <v>119.89</v>
      </c>
      <c r="AB7" s="40">
        <v>119.93</v>
      </c>
      <c r="AC7" s="41">
        <v>118.4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18.82</v>
      </c>
      <c r="AK7" s="40">
        <v>17.88</v>
      </c>
      <c r="AL7" s="40">
        <v>16.670000000000002</v>
      </c>
      <c r="AM7" s="40">
        <v>9.4700000000000006</v>
      </c>
      <c r="AN7" s="40">
        <v>11.03</v>
      </c>
      <c r="AO7" s="40">
        <v>23.68</v>
      </c>
      <c r="AP7" s="40">
        <v>131.91999999999999</v>
      </c>
      <c r="AQ7" s="40">
        <v>126.83</v>
      </c>
      <c r="AR7" s="40">
        <v>125.48</v>
      </c>
      <c r="AS7" s="40">
        <v>130.96</v>
      </c>
      <c r="AT7" s="40">
        <v>129.88</v>
      </c>
      <c r="AU7" s="40">
        <v>379.14</v>
      </c>
      <c r="AV7" s="40">
        <v>394.58</v>
      </c>
      <c r="AW7" s="40">
        <v>368.36</v>
      </c>
      <c r="AX7" s="40">
        <v>380.84</v>
      </c>
      <c r="AY7" s="40">
        <v>424.64</v>
      </c>
      <c r="AZ7" s="40">
        <v>462.72</v>
      </c>
      <c r="BA7" s="40">
        <v>266.79000000000002</v>
      </c>
      <c r="BB7" s="40">
        <v>252.06</v>
      </c>
      <c r="BC7" s="40">
        <v>249.1</v>
      </c>
      <c r="BD7" s="40">
        <v>259</v>
      </c>
      <c r="BE7" s="40">
        <v>256.8</v>
      </c>
      <c r="BF7" s="40">
        <v>242.57</v>
      </c>
      <c r="BG7" s="40">
        <v>235.79</v>
      </c>
      <c r="BH7" s="40">
        <v>227.51</v>
      </c>
      <c r="BI7" s="40">
        <v>225.72</v>
      </c>
      <c r="BJ7" s="40">
        <v>217.8</v>
      </c>
      <c r="BK7" s="40">
        <v>233.92</v>
      </c>
      <c r="BL7" s="40">
        <v>116.96</v>
      </c>
      <c r="BM7" s="40">
        <v>115.54</v>
      </c>
      <c r="BN7" s="40">
        <v>116.78</v>
      </c>
      <c r="BO7" s="40">
        <v>117.15</v>
      </c>
      <c r="BP7" s="40">
        <v>117.15</v>
      </c>
      <c r="BQ7" s="40">
        <v>119.17</v>
      </c>
      <c r="BR7" s="40">
        <v>117.72</v>
      </c>
      <c r="BS7" s="40">
        <v>117.69</v>
      </c>
      <c r="BT7" s="40">
        <v>116.75</v>
      </c>
      <c r="BU7" s="40">
        <v>115.48</v>
      </c>
      <c r="BV7" s="40">
        <v>112.31</v>
      </c>
      <c r="BW7" s="40">
        <v>24.86</v>
      </c>
      <c r="BX7" s="40">
        <v>25.14</v>
      </c>
      <c r="BY7" s="40">
        <v>24.87</v>
      </c>
      <c r="BZ7" s="40">
        <v>24.79</v>
      </c>
      <c r="CA7" s="40">
        <v>24.81</v>
      </c>
      <c r="CB7" s="40">
        <v>16.8</v>
      </c>
      <c r="CC7" s="40">
        <v>17.03</v>
      </c>
      <c r="CD7" s="40">
        <v>17.07</v>
      </c>
      <c r="CE7" s="40">
        <v>17.22</v>
      </c>
      <c r="CF7" s="40">
        <v>17.440000000000001</v>
      </c>
      <c r="CG7" s="40">
        <v>19.07</v>
      </c>
      <c r="CH7" s="40">
        <v>56.8</v>
      </c>
      <c r="CI7" s="40">
        <v>62.5</v>
      </c>
      <c r="CJ7" s="40">
        <v>61.95</v>
      </c>
      <c r="CK7" s="40">
        <v>60.77</v>
      </c>
      <c r="CL7" s="40">
        <v>60.8</v>
      </c>
      <c r="CM7" s="40">
        <v>57.69</v>
      </c>
      <c r="CN7" s="40">
        <v>58.56</v>
      </c>
      <c r="CO7" s="40">
        <v>57.96</v>
      </c>
      <c r="CP7" s="40">
        <v>56</v>
      </c>
      <c r="CQ7" s="40">
        <v>56.81</v>
      </c>
      <c r="CR7" s="40">
        <v>54.01</v>
      </c>
      <c r="CS7" s="40">
        <v>76.73</v>
      </c>
      <c r="CT7" s="40">
        <v>84.42</v>
      </c>
      <c r="CU7" s="40">
        <v>84.94</v>
      </c>
      <c r="CV7" s="40">
        <v>84.81</v>
      </c>
      <c r="CW7" s="40">
        <v>84.77</v>
      </c>
      <c r="CX7" s="40">
        <v>79.2</v>
      </c>
      <c r="CY7" s="40">
        <v>80.5</v>
      </c>
      <c r="CZ7" s="40">
        <v>80.540000000000006</v>
      </c>
      <c r="DA7" s="40">
        <v>80.08</v>
      </c>
      <c r="DB7" s="40">
        <v>79.69</v>
      </c>
      <c r="DC7" s="40">
        <v>76.67</v>
      </c>
      <c r="DD7" s="40">
        <v>66.39</v>
      </c>
      <c r="DE7" s="40">
        <v>67.099999999999994</v>
      </c>
      <c r="DF7" s="40">
        <v>67.37</v>
      </c>
      <c r="DG7" s="40">
        <v>67.180000000000007</v>
      </c>
      <c r="DH7" s="40">
        <v>67.260000000000005</v>
      </c>
      <c r="DI7" s="40">
        <v>58.88</v>
      </c>
      <c r="DJ7" s="40">
        <v>59.48</v>
      </c>
      <c r="DK7" s="40">
        <v>60.09</v>
      </c>
      <c r="DL7" s="40">
        <v>60.35</v>
      </c>
      <c r="DM7" s="40">
        <v>61.07</v>
      </c>
      <c r="DN7" s="40">
        <v>60.2</v>
      </c>
      <c r="DO7" s="40">
        <v>23.2</v>
      </c>
      <c r="DP7" s="40">
        <v>30.89</v>
      </c>
      <c r="DQ7" s="40">
        <v>33.159999999999997</v>
      </c>
      <c r="DR7" s="40">
        <v>34.020000000000003</v>
      </c>
      <c r="DS7" s="40">
        <v>33.950000000000003</v>
      </c>
      <c r="DT7" s="40">
        <v>43.44</v>
      </c>
      <c r="DU7" s="40">
        <v>48.09</v>
      </c>
      <c r="DV7" s="40">
        <v>50.93</v>
      </c>
      <c r="DW7" s="40">
        <v>52.07</v>
      </c>
      <c r="DX7" s="40">
        <v>50.36</v>
      </c>
      <c r="DY7" s="40">
        <v>48.27</v>
      </c>
      <c r="DZ7" s="40">
        <v>0</v>
      </c>
      <c r="EA7" s="40">
        <v>0.04</v>
      </c>
      <c r="EB7" s="40">
        <v>0.08</v>
      </c>
      <c r="EC7" s="40">
        <v>0.06</v>
      </c>
      <c r="ED7" s="40">
        <v>0.19</v>
      </c>
      <c r="EE7" s="40">
        <v>0.21</v>
      </c>
      <c r="EF7" s="40">
        <v>0.13</v>
      </c>
      <c r="EG7" s="40">
        <v>0.22</v>
      </c>
      <c r="EH7" s="40">
        <v>0.5</v>
      </c>
      <c r="EI7" s="40">
        <v>0.2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118.3</v>
      </c>
      <c r="V11" s="48">
        <f>IF(U6="-",NA(),U6)</f>
        <v>117.49</v>
      </c>
      <c r="W11" s="48">
        <f>IF(V6="-",NA(),V6)</f>
        <v>118.47</v>
      </c>
      <c r="X11" s="48">
        <f>IF(W6="-",NA(),W6)</f>
        <v>118.24</v>
      </c>
      <c r="Y11" s="48">
        <f>IF(X6="-",NA(),X6)</f>
        <v>117.67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131.91999999999999</v>
      </c>
      <c r="AR11" s="48">
        <f>IF(AQ6="-",NA(),AQ6)</f>
        <v>126.83</v>
      </c>
      <c r="AS11" s="48">
        <f>IF(AR6="-",NA(),AR6)</f>
        <v>125.48</v>
      </c>
      <c r="AT11" s="48">
        <f>IF(AS6="-",NA(),AS6)</f>
        <v>130.96</v>
      </c>
      <c r="AU11" s="48">
        <f>IF(AT6="-",NA(),AT6)</f>
        <v>129.88</v>
      </c>
      <c r="BA11" s="47" t="s">
        <v>23</v>
      </c>
      <c r="BB11" s="48">
        <f>IF(BA6="-",NA(),BA6)</f>
        <v>266.79000000000002</v>
      </c>
      <c r="BC11" s="48">
        <f>IF(BB6="-",NA(),BB6)</f>
        <v>252.06</v>
      </c>
      <c r="BD11" s="48">
        <f>IF(BC6="-",NA(),BC6)</f>
        <v>249.1</v>
      </c>
      <c r="BE11" s="48">
        <f>IF(BD6="-",NA(),BD6)</f>
        <v>259</v>
      </c>
      <c r="BF11" s="48">
        <f>IF(BE6="-",NA(),BE6)</f>
        <v>256.8</v>
      </c>
      <c r="BL11" s="47" t="s">
        <v>23</v>
      </c>
      <c r="BM11" s="48">
        <f>IF(BL6="-",NA(),BL6)</f>
        <v>116.96</v>
      </c>
      <c r="BN11" s="48">
        <f>IF(BM6="-",NA(),BM6)</f>
        <v>115.54</v>
      </c>
      <c r="BO11" s="48">
        <f>IF(BN6="-",NA(),BN6)</f>
        <v>116.78</v>
      </c>
      <c r="BP11" s="48">
        <f>IF(BO6="-",NA(),BO6)</f>
        <v>117.15</v>
      </c>
      <c r="BQ11" s="48">
        <f>IF(BP6="-",NA(),BP6)</f>
        <v>117.15</v>
      </c>
      <c r="BW11" s="47" t="s">
        <v>23</v>
      </c>
      <c r="BX11" s="48">
        <f>IF(BW6="-",NA(),BW6)</f>
        <v>24.86</v>
      </c>
      <c r="BY11" s="48">
        <f>IF(BX6="-",NA(),BX6)</f>
        <v>25.14</v>
      </c>
      <c r="BZ11" s="48">
        <f>IF(BY6="-",NA(),BY6)</f>
        <v>24.87</v>
      </c>
      <c r="CA11" s="48">
        <f>IF(BZ6="-",NA(),BZ6)</f>
        <v>24.79</v>
      </c>
      <c r="CB11" s="48">
        <f>IF(CA6="-",NA(),CA6)</f>
        <v>24.81</v>
      </c>
      <c r="CH11" s="47" t="s">
        <v>23</v>
      </c>
      <c r="CI11" s="48">
        <f>IF(CH6="-",NA(),CH6)</f>
        <v>56.8</v>
      </c>
      <c r="CJ11" s="48">
        <f>IF(CI6="-",NA(),CI6)</f>
        <v>62.5</v>
      </c>
      <c r="CK11" s="48">
        <f>IF(CJ6="-",NA(),CJ6)</f>
        <v>61.95</v>
      </c>
      <c r="CL11" s="48">
        <f>IF(CK6="-",NA(),CK6)</f>
        <v>60.77</v>
      </c>
      <c r="CM11" s="48">
        <f>IF(CL6="-",NA(),CL6)</f>
        <v>60.8</v>
      </c>
      <c r="CS11" s="47" t="s">
        <v>23</v>
      </c>
      <c r="CT11" s="48">
        <f>IF(CS6="-",NA(),CS6)</f>
        <v>76.73</v>
      </c>
      <c r="CU11" s="48">
        <f>IF(CT6="-",NA(),CT6)</f>
        <v>84.42</v>
      </c>
      <c r="CV11" s="48">
        <f>IF(CU6="-",NA(),CU6)</f>
        <v>84.94</v>
      </c>
      <c r="CW11" s="48">
        <f>IF(CV6="-",NA(),CV6)</f>
        <v>84.81</v>
      </c>
      <c r="CX11" s="48">
        <f>IF(CW6="-",NA(),CW6)</f>
        <v>84.77</v>
      </c>
      <c r="DD11" s="47" t="s">
        <v>23</v>
      </c>
      <c r="DE11" s="48">
        <f>IF(DD6="-",NA(),DD6)</f>
        <v>66.39</v>
      </c>
      <c r="DF11" s="48">
        <f>IF(DE6="-",NA(),DE6)</f>
        <v>67.099999999999994</v>
      </c>
      <c r="DG11" s="48">
        <f>IF(DF6="-",NA(),DF6)</f>
        <v>67.37</v>
      </c>
      <c r="DH11" s="48">
        <f>IF(DG6="-",NA(),DG6)</f>
        <v>67.180000000000007</v>
      </c>
      <c r="DI11" s="48">
        <f>IF(DH6="-",NA(),DH6)</f>
        <v>67.260000000000005</v>
      </c>
      <c r="DO11" s="47" t="s">
        <v>23</v>
      </c>
      <c r="DP11" s="48">
        <f>IF(DO6="-",NA(),DO6)</f>
        <v>23.2</v>
      </c>
      <c r="DQ11" s="48">
        <f>IF(DP6="-",NA(),DP6)</f>
        <v>30.89</v>
      </c>
      <c r="DR11" s="48">
        <f>IF(DQ6="-",NA(),DQ6)</f>
        <v>33.159999999999997</v>
      </c>
      <c r="DS11" s="48">
        <f>IF(DR6="-",NA(),DR6)</f>
        <v>34.020000000000003</v>
      </c>
      <c r="DT11" s="48">
        <f>IF(DS6="-",NA(),DS6)</f>
        <v>33.950000000000003</v>
      </c>
      <c r="DZ11" s="47" t="s">
        <v>23</v>
      </c>
      <c r="EA11" s="48">
        <f>IF(DZ6="-",NA(),DZ6)</f>
        <v>0</v>
      </c>
      <c r="EB11" s="48">
        <f>IF(EA6="-",NA(),EA6)</f>
        <v>0.04</v>
      </c>
      <c r="EC11" s="48">
        <f>IF(EB6="-",NA(),EB6)</f>
        <v>0.08</v>
      </c>
      <c r="ED11" s="48">
        <f>IF(EC6="-",NA(),EC6)</f>
        <v>0.06</v>
      </c>
      <c r="EE11" s="48">
        <f>IF(ED6="-",NA(),ED6)</f>
        <v>0.19</v>
      </c>
    </row>
    <row r="12" spans="1:140" x14ac:dyDescent="0.15">
      <c r="T12" s="47" t="s">
        <v>24</v>
      </c>
      <c r="U12" s="48">
        <f>IF(Y6="-",NA(),Y6)</f>
        <v>121.19</v>
      </c>
      <c r="V12" s="48">
        <f>IF(Z6="-",NA(),Z6)</f>
        <v>120.32</v>
      </c>
      <c r="W12" s="48">
        <f>IF(AA6="-",NA(),AA6)</f>
        <v>119.89</v>
      </c>
      <c r="X12" s="48">
        <f>IF(AB6="-",NA(),AB6)</f>
        <v>119.93</v>
      </c>
      <c r="Y12" s="48">
        <f>IF(AC6="-",NA(),AC6)</f>
        <v>118.4</v>
      </c>
      <c r="AE12" s="47" t="s">
        <v>24</v>
      </c>
      <c r="AF12" s="48">
        <f>IF(AJ6="-",NA(),AJ6)</f>
        <v>18.82</v>
      </c>
      <c r="AG12" s="48">
        <f t="shared" ref="AG12:AJ12" si="10">IF(AK6="-",NA(),AK6)</f>
        <v>17.88</v>
      </c>
      <c r="AH12" s="48">
        <f t="shared" si="10"/>
        <v>16.670000000000002</v>
      </c>
      <c r="AI12" s="48">
        <f t="shared" si="10"/>
        <v>9.4700000000000006</v>
      </c>
      <c r="AJ12" s="48">
        <f t="shared" si="10"/>
        <v>11.03</v>
      </c>
      <c r="AP12" s="47" t="s">
        <v>24</v>
      </c>
      <c r="AQ12" s="48">
        <f>IF(AU6="-",NA(),AU6)</f>
        <v>379.14</v>
      </c>
      <c r="AR12" s="48">
        <f t="shared" ref="AR12:AU12" si="11">IF(AV6="-",NA(),AV6)</f>
        <v>394.58</v>
      </c>
      <c r="AS12" s="48">
        <f t="shared" si="11"/>
        <v>368.36</v>
      </c>
      <c r="AT12" s="48">
        <f t="shared" si="11"/>
        <v>380.84</v>
      </c>
      <c r="AU12" s="48">
        <f t="shared" si="11"/>
        <v>424.64</v>
      </c>
      <c r="BA12" s="47" t="s">
        <v>24</v>
      </c>
      <c r="BB12" s="48">
        <f>IF(BF6="-",NA(),BF6)</f>
        <v>242.57</v>
      </c>
      <c r="BC12" s="48">
        <f t="shared" ref="BC12:BF12" si="12">IF(BG6="-",NA(),BG6)</f>
        <v>235.79</v>
      </c>
      <c r="BD12" s="48">
        <f t="shared" si="12"/>
        <v>227.51</v>
      </c>
      <c r="BE12" s="48">
        <f t="shared" si="12"/>
        <v>225.72</v>
      </c>
      <c r="BF12" s="48">
        <f t="shared" si="12"/>
        <v>217.8</v>
      </c>
      <c r="BL12" s="47" t="s">
        <v>24</v>
      </c>
      <c r="BM12" s="48">
        <f>IF(BQ6="-",NA(),BQ6)</f>
        <v>119.17</v>
      </c>
      <c r="BN12" s="48">
        <f t="shared" ref="BN12:BQ12" si="13">IF(BR6="-",NA(),BR6)</f>
        <v>117.72</v>
      </c>
      <c r="BO12" s="48">
        <f t="shared" si="13"/>
        <v>117.69</v>
      </c>
      <c r="BP12" s="48">
        <f t="shared" si="13"/>
        <v>116.75</v>
      </c>
      <c r="BQ12" s="48">
        <f t="shared" si="13"/>
        <v>115.48</v>
      </c>
      <c r="BW12" s="47" t="s">
        <v>24</v>
      </c>
      <c r="BX12" s="48">
        <f>IF(CB6="-",NA(),CB6)</f>
        <v>16.8</v>
      </c>
      <c r="BY12" s="48">
        <f t="shared" ref="BY12:CB12" si="14">IF(CC6="-",NA(),CC6)</f>
        <v>17.03</v>
      </c>
      <c r="BZ12" s="48">
        <f t="shared" si="14"/>
        <v>17.07</v>
      </c>
      <c r="CA12" s="48">
        <f t="shared" si="14"/>
        <v>17.22</v>
      </c>
      <c r="CB12" s="48">
        <f t="shared" si="14"/>
        <v>17.440000000000001</v>
      </c>
      <c r="CH12" s="47" t="s">
        <v>24</v>
      </c>
      <c r="CI12" s="48">
        <f>IF(CM6="-",NA(),CM6)</f>
        <v>57.69</v>
      </c>
      <c r="CJ12" s="48">
        <f t="shared" ref="CJ12:CM12" si="15">IF(CN6="-",NA(),CN6)</f>
        <v>58.56</v>
      </c>
      <c r="CK12" s="48">
        <f t="shared" si="15"/>
        <v>57.96</v>
      </c>
      <c r="CL12" s="48">
        <f t="shared" si="15"/>
        <v>56</v>
      </c>
      <c r="CM12" s="48">
        <f t="shared" si="15"/>
        <v>56.81</v>
      </c>
      <c r="CS12" s="47" t="s">
        <v>24</v>
      </c>
      <c r="CT12" s="48">
        <f>IF(CX6="-",NA(),CX6)</f>
        <v>79.2</v>
      </c>
      <c r="CU12" s="48">
        <f t="shared" ref="CU12:CX12" si="16">IF(CY6="-",NA(),CY6)</f>
        <v>80.5</v>
      </c>
      <c r="CV12" s="48">
        <f t="shared" si="16"/>
        <v>80.540000000000006</v>
      </c>
      <c r="CW12" s="48">
        <f t="shared" si="16"/>
        <v>80.08</v>
      </c>
      <c r="CX12" s="48">
        <f t="shared" si="16"/>
        <v>79.69</v>
      </c>
      <c r="DD12" s="47" t="s">
        <v>24</v>
      </c>
      <c r="DE12" s="48">
        <f>IF(DI6="-",NA(),DI6)</f>
        <v>58.88</v>
      </c>
      <c r="DF12" s="48">
        <f t="shared" ref="DF12:DI12" si="17">IF(DJ6="-",NA(),DJ6)</f>
        <v>59.48</v>
      </c>
      <c r="DG12" s="48">
        <f t="shared" si="17"/>
        <v>60.09</v>
      </c>
      <c r="DH12" s="48">
        <f t="shared" si="17"/>
        <v>60.35</v>
      </c>
      <c r="DI12" s="48">
        <f t="shared" si="17"/>
        <v>61.07</v>
      </c>
      <c r="DO12" s="47" t="s">
        <v>24</v>
      </c>
      <c r="DP12" s="48">
        <f>IF(DT6="-",NA(),DT6)</f>
        <v>43.44</v>
      </c>
      <c r="DQ12" s="48">
        <f t="shared" ref="DQ12:DT12" si="18">IF(DU6="-",NA(),DU6)</f>
        <v>48.09</v>
      </c>
      <c r="DR12" s="48">
        <f t="shared" si="18"/>
        <v>50.93</v>
      </c>
      <c r="DS12" s="48">
        <f t="shared" si="18"/>
        <v>52.07</v>
      </c>
      <c r="DT12" s="48">
        <f t="shared" si="18"/>
        <v>50.36</v>
      </c>
      <c r="DZ12" s="47" t="s">
        <v>24</v>
      </c>
      <c r="EA12" s="48">
        <f>IF(EE6="-",NA(),EE6)</f>
        <v>0.21</v>
      </c>
      <c r="EB12" s="48">
        <f t="shared" ref="EB12:EE12" si="19">IF(EF6="-",NA(),EF6)</f>
        <v>0.13</v>
      </c>
      <c r="EC12" s="48">
        <f t="shared" si="19"/>
        <v>0.22</v>
      </c>
      <c r="ED12" s="48">
        <f t="shared" si="19"/>
        <v>0.5</v>
      </c>
      <c r="EE12" s="48">
        <f t="shared" si="19"/>
        <v>0.2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2023-01-26T04:53:09Z</cp:lastPrinted>
  <dcterms:created xsi:type="dcterms:W3CDTF">2022-12-01T02:35:00Z</dcterms:created>
  <dcterms:modified xsi:type="dcterms:W3CDTF">2023-02-24T06:50:59Z</dcterms:modified>
  <cp:category/>
</cp:coreProperties>
</file>