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5(R4年度決算)\06 HP公表\"/>
    </mc:Choice>
  </mc:AlternateContent>
  <xr:revisionPtr revIDLastSave="0" documentId="13_ncr:1_{EE64745F-3BD0-4570-8BBA-6F42B0F758A8}" xr6:coauthVersionLast="47" xr6:coauthVersionMax="47" xr10:uidLastSave="{00000000-0000-0000-0000-000000000000}"/>
  <workbookProtection workbookAlgorithmName="SHA-512" workbookHashValue="I8NJqlDGpskXFrcPR9ErJIwPHyf8EdxVeiCE2TirbaGSPeRhnLuYmpRxcxeLDuVpVFbBCx0Avxqzjf2FJDOKbA==" workbookSaltValue="wiRJyPCU9mkUqoPTTsjdbw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F85" i="4"/>
  <c r="BB10" i="4"/>
  <c r="AT10" i="4"/>
  <c r="AL10" i="4"/>
  <c r="W10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<sst xmlns="http://schemas.openxmlformats.org/spreadsheetml/2006/main" count="228" uniqueCount="114">
  <si>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</si>
  <si>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</si>
  <si>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</si>
  <si>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</si>
  <si>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</si>
  <si>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</si>
  <si>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</si>
  <si>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</si>
  <si>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</si>
  <si>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</si>
  <si>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</si>
  <si>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</si>
  <si>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</si>
  <si>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</si>
  <si>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</si>
  <si>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</si>
  <si>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</si>
  <si>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</si>
  <si>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</si>
  <si>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</si>
  <si>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</si>
  <si>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</si>
  <si>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</si>
  <si>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</si>
  <si>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</si>
  <si>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</si>
  <si>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</si>
  <si>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</si>
  <si>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</si>
  <si>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</si>
  <si>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</si>
  <si>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</si>
  <si>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</si>
  <si>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</si>
  <si>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</si>
  <si>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</si>
  <si>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</si>
  <si>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</si>
  <si>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</si>
  <si>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</si>
  <si>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</si>
  <si>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</si>
  <si>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</si>
  <si>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</si>
  <si>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</si>
  <si>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</si>
  <si>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</si>
  <si>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</si>
  <si>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</si>
  <si>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</si>
  <si>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</si>
  <si>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</si>
  <si>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</si>
  <si>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</si>
  <si>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</si>
  <si>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</si>
  <si>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</si>
  <si>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</si>
  <si>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</si>
  <si>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</si>
  <si>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</si>
  <si>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</si>
  <si>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</si>
  <si>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</si>
  <si>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</si>
  <si>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</si>
  <si>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</si>
  <si>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</si>
  <si>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</si>
  <si>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</si>
  <si>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</si>
  <si>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</si>
  <si>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</si>
  <si>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</si>
  <si>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</si>
  <si>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</si>
  <si>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</si>
  <si>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</si>
  <si>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</si>
  <si>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</si>
  <si>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</si>
  <si>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</si>
  <si>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</si>
  <si>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</si>
  <si>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</si>
  <si>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</si>
  <si>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</si>
  <si>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</si>
  <si>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</si>
  <si>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</si>
  <si>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</si>
  <si>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</si>
  <si>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</si>
  <si>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</si>
  <si>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</si>
  <si>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</si>
  <si>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</si>
  <si>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</si>
  <si>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</si>
  <si>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</si>
  <si>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</si>
  <si>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</si>
  <si>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</si>
  <si>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</si>
  <si>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</si>
  <si>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</si>
  <si>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</si>
  <si>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</si>
  <si>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</si>
  <si>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</si>
  <si>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</si>
  <si>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【健全性】
　本県の水道用水供給事業は、企業債等の借換えや繰上償還による支払利息の軽減等、経営の合理化に努めてきたことから、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は100％を超えて推移し、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は発生しておらず、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は類似団体平均を下回っている。ただし、令和4年度は、燃料価格の高騰に伴う電気料金の増額等があったため、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は例年より減少し、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は例年より上昇している。
　また、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は概ね横ばいで推移しているものの、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は100%を超えており、経営状況については健全な状態である。
【効率性】
　施設は良好な状態で運営しており、利用状況については、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が類似団体平均を上回り、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も99％を超えて推移していることから、効率的な施設利用ができている。</t>
    </r>
    <rPh sb="129" eb="131">
      <t>レイワ</t>
    </rPh>
    <rPh sb="132" eb="134">
      <t>ネンド</t>
    </rPh>
    <rPh sb="153" eb="154">
      <t>トウ</t>
    </rPh>
    <rPh sb="177" eb="179">
      <t>レイネン</t>
    </rPh>
    <rPh sb="181" eb="183">
      <t>ゲンショウ</t>
    </rPh>
    <rPh sb="191" eb="193">
      <t>レイネン</t>
    </rPh>
    <rPh sb="195" eb="197">
      <t>ジョウショウ</t>
    </rPh>
    <phoneticPr fontId="4"/>
  </si>
  <si>
    <r>
      <t>【老朽化の状況】
　昭和40年代から50年代に集中的に建設されたことから、老朽化が進んでおり、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とも、類似団体平均より高めの割合を示している。
【管路の更新状況】
　「水道事業老朽化施設更新計画」（計画期間：平成30年度～令和12年度）に基づき計画的に更新を行っているが、管路更新工事は複数年にかけて行われ、単年度に更新した管路延長の割合を表す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は年度で数値にばらつきが生じており、令和4年度は類似団体平均値をやや下回っている。</t>
    </r>
    <rPh sb="222" eb="226">
      <t>ルイジダンタイ</t>
    </rPh>
    <phoneticPr fontId="4"/>
  </si>
  <si>
    <t>　愛知県水道用水供給事業の経営状況は、健全な水準にあるものの、燃料価格の高騰に伴う電気料金の増額等により、経営の健全性を表す指標が悪化している。今後も、電気料金は従前より高い水準で、引き続き不透明な状況が続き、物価上昇も継続する見込みであることに加え、地震防災対策や老朽化施設更新の費用等が増加することにより、減価償却費や支払利息も増加する見込みであることから、今後の経営状況はさらに悪化していく見込みである。引き続き効率化等を推進していくとともに、料金改定等の経営改善策が必要となっている。</t>
    <rPh sb="19" eb="21">
      <t>ケンゼン</t>
    </rPh>
    <rPh sb="53" eb="55">
      <t>ケイエイ</t>
    </rPh>
    <rPh sb="56" eb="59">
      <t>ケンゼンセイ</t>
    </rPh>
    <rPh sb="60" eb="61">
      <t>アラワ</t>
    </rPh>
    <rPh sb="62" eb="64">
      <t>シヒョウ</t>
    </rPh>
    <rPh sb="65" eb="67">
      <t>アッカ</t>
    </rPh>
    <rPh sb="123" eb="124">
      <t>クワ</t>
    </rPh>
    <rPh sb="181" eb="183">
      <t>コンゴ</t>
    </rPh>
    <rPh sb="184" eb="186">
      <t>ケイエイ</t>
    </rPh>
    <rPh sb="186" eb="188">
      <t>ジョウキョウ</t>
    </rPh>
    <rPh sb="192" eb="194">
      <t>アッカ</t>
    </rPh>
    <rPh sb="198" eb="200">
      <t>ミコ</t>
    </rPh>
    <rPh sb="205" eb="206">
      <t>ヒ</t>
    </rPh>
    <rPh sb="207" eb="208">
      <t>ツヅ</t>
    </rPh>
    <rPh sb="209" eb="212">
      <t>コウリツカ</t>
    </rPh>
    <rPh sb="212" eb="213">
      <t>トウ</t>
    </rPh>
    <rPh sb="214" eb="216">
      <t>スイシン</t>
    </rPh>
    <rPh sb="225" eb="227">
      <t>リョウキン</t>
    </rPh>
    <rPh sb="227" eb="229">
      <t>カイテイ</t>
    </rPh>
    <rPh sb="229" eb="230">
      <t>トウ</t>
    </rPh>
    <rPh sb="231" eb="233">
      <t>ケイエイ</t>
    </rPh>
    <rPh sb="233" eb="236">
      <t>カイゼンサク</t>
    </rPh>
    <rPh sb="237" eb="23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</si>
</sst>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0.34</c:v>
                </c:pt>
                <c:pt idx="2">
                  <c:v>0.16</c:v>
                </c:pt>
                <c:pt idx="3">
                  <c:v>0.03</c:v>
                </c:pt>
                <c:pt idx="4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543-BFC3-73CF71F0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0-4543-BFC3-73CF71F0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65.17</c:v>
                </c:pt>
                <c:pt idx="2">
                  <c:v>66.489999999999995</c:v>
                </c:pt>
                <c:pt idx="3">
                  <c:v>65.87</c:v>
                </c:pt>
                <c:pt idx="4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0-41E5-80D6-8388D514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61.77</c:v>
                </c:pt>
                <c:pt idx="1">
                  <c:v>61.69</c:v>
                </c:pt>
                <c:pt idx="2">
                  <c:v>62.26</c:v>
                </c:pt>
                <c:pt idx="3">
                  <c:v>62.22</c:v>
                </c:pt>
                <c:pt idx="4">
                  <c:v>61.45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0-41E5-80D6-8388D514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99.62</c:v>
                </c:pt>
                <c:pt idx="2">
                  <c:v>99.6</c:v>
                </c:pt>
                <c:pt idx="3">
                  <c:v>99.66</c:v>
                </c:pt>
                <c:pt idx="4">
                  <c:v>99.54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6-44B5-9BA6-7F8F1DDF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100</c:v>
                </c:pt>
                <c:pt idx="2">
                  <c:v>100.16</c:v>
                </c:pt>
                <c:pt idx="3">
                  <c:v>100.28</c:v>
                </c:pt>
                <c:pt idx="4">
                  <c:v>100.29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4B5-9BA6-7F8F1DDF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108.26</c:v>
                </c:pt>
                <c:pt idx="1">
                  <c:v>107.72</c:v>
                </c:pt>
                <c:pt idx="2">
                  <c:v>108.63</c:v>
                </c:pt>
                <c:pt idx="3">
                  <c:v>108.75</c:v>
                </c:pt>
                <c:pt idx="4">
                  <c:v>101.06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1-4271-A7F9-664A1DA59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112.98</c:v>
                </c:pt>
                <c:pt idx="1">
                  <c:v>112.91</c:v>
                </c:pt>
                <c:pt idx="2">
                  <c:v>111.13</c:v>
                </c:pt>
                <c:pt idx="3">
                  <c:v>112.49</c:v>
                </c:pt>
                <c:pt idx="4">
                  <c:v>107.33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1-4271-A7F9-664A1DA59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58.77</c:v>
                </c:pt>
                <c:pt idx="1">
                  <c:v>59.02</c:v>
                </c:pt>
                <c:pt idx="2">
                  <c:v>60.28</c:v>
                </c:pt>
                <c:pt idx="3">
                  <c:v>60.09</c:v>
                </c:pt>
                <c:pt idx="4">
                  <c:v>59.97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C-4819-92BB-EE315761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56.48</c:v>
                </c:pt>
                <c:pt idx="2">
                  <c:v>57.5</c:v>
                </c:pt>
                <c:pt idx="3">
                  <c:v>58.52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C-4819-92BB-EE315761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50.96</c:v>
                </c:pt>
                <c:pt idx="1">
                  <c:v>52.33</c:v>
                </c:pt>
                <c:pt idx="2">
                  <c:v>54.44</c:v>
                </c:pt>
                <c:pt idx="3">
                  <c:v>56.12</c:v>
                </c:pt>
                <c:pt idx="4">
                  <c:v>57.03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9-4904-A42F-8ADF5260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25.84</c:v>
                </c:pt>
                <c:pt idx="1">
                  <c:v>27.61</c:v>
                </c:pt>
                <c:pt idx="2">
                  <c:v>30.3</c:v>
                </c:pt>
                <c:pt idx="3">
                  <c:v>31.74</c:v>
                </c:pt>
                <c:pt idx="4">
                  <c:v>32.380000000000003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9-4904-A42F-8ADF5260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D-47C7-8B2E-7C677BB4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9.92</c:v>
                </c:pt>
                <c:pt idx="2">
                  <c:v>12.29</c:v>
                </c:pt>
                <c:pt idx="3">
                  <c:v>8.77</c:v>
                </c:pt>
                <c:pt idx="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D-47C7-8B2E-7C677BB4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111.46</c:v>
                </c:pt>
                <c:pt idx="1">
                  <c:v>120.18</c:v>
                </c:pt>
                <c:pt idx="2">
                  <c:v>134.33000000000001</c:v>
                </c:pt>
                <c:pt idx="3">
                  <c:v>173.57</c:v>
                </c:pt>
                <c:pt idx="4">
                  <c:v>182.57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2-4B5B-90D3-8028F01C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258.49</c:v>
                </c:pt>
                <c:pt idx="1">
                  <c:v>271.10000000000002</c:v>
                </c:pt>
                <c:pt idx="2">
                  <c:v>284.45</c:v>
                </c:pt>
                <c:pt idx="3">
                  <c:v>309.23</c:v>
                </c:pt>
                <c:pt idx="4">
                  <c:v>313.43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2-4B5B-90D3-8028F01C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230.54</c:v>
                </c:pt>
                <c:pt idx="1">
                  <c:v>232.73</c:v>
                </c:pt>
                <c:pt idx="2">
                  <c:v>232.14</c:v>
                </c:pt>
                <c:pt idx="3">
                  <c:v>232.5</c:v>
                </c:pt>
                <c:pt idx="4">
                  <c:v>229.11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6AD-9B53-CFB1D7F0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290.31</c:v>
                </c:pt>
                <c:pt idx="1">
                  <c:v>272.95999999999998</c:v>
                </c:pt>
                <c:pt idx="2">
                  <c:v>260.95999999999998</c:v>
                </c:pt>
                <c:pt idx="3">
                  <c:v>240.07</c:v>
                </c:pt>
                <c:pt idx="4">
                  <c:v>224.81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1-46AD-9B53-CFB1D7F0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107.58</c:v>
                </c:pt>
                <c:pt idx="2">
                  <c:v>108.67</c:v>
                </c:pt>
                <c:pt idx="3">
                  <c:v>108.79</c:v>
                </c:pt>
                <c:pt idx="4">
                  <c:v>100.24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C-4295-B97D-27A3371E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112.83</c:v>
                </c:pt>
                <c:pt idx="1">
                  <c:v>112.84</c:v>
                </c:pt>
                <c:pt idx="2">
                  <c:v>110.77</c:v>
                </c:pt>
                <c:pt idx="3">
                  <c:v>112.35</c:v>
                </c:pt>
                <c:pt idx="4">
                  <c:v>106.47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C-4295-B97D-27A3371E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62.79</c:v>
                </c:pt>
                <c:pt idx="1">
                  <c:v>62.98</c:v>
                </c:pt>
                <c:pt idx="2">
                  <c:v>61.58</c:v>
                </c:pt>
                <c:pt idx="3">
                  <c:v>61.71</c:v>
                </c:pt>
                <c:pt idx="4">
                  <c:v>67.239999999999995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9-438C-9B8A-E6850862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73.86</c:v>
                </c:pt>
                <c:pt idx="1">
                  <c:v>73.849999999999994</c:v>
                </c:pt>
                <c:pt idx="2">
                  <c:v>73.180000000000007</c:v>
                </c:pt>
                <c:pt idx="3">
                  <c:v>73.05</c:v>
                </c:pt>
                <c:pt idx="4">
                  <c:v>77.53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9-438C-9B8A-E6850862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8" sqref="B8:H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愛知県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用水供給事業</v>
      </c>
      <c r="Q8" s="75"/>
      <c r="R8" s="75"/>
      <c r="S8" s="75"/>
      <c r="T8" s="75"/>
      <c r="U8" s="75"/>
      <c r="V8" s="75"/>
      <c r="W8" s="75" t="str">
        <f>データ!$L$6</f>
        <v>B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7512703</v>
      </c>
      <c r="AM8" s="66"/>
      <c r="AN8" s="66"/>
      <c r="AO8" s="66"/>
      <c r="AP8" s="66"/>
      <c r="AQ8" s="66"/>
      <c r="AR8" s="66"/>
      <c r="AS8" s="66"/>
      <c r="AT8" s="37">
        <f>データ!$S$6</f>
        <v>5173.09</v>
      </c>
      <c r="AU8" s="38"/>
      <c r="AV8" s="38"/>
      <c r="AW8" s="38"/>
      <c r="AX8" s="38"/>
      <c r="AY8" s="38"/>
      <c r="AZ8" s="38"/>
      <c r="BA8" s="38"/>
      <c r="BB8" s="55">
        <f>データ!$T$6</f>
        <v>1452.27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76.81</v>
      </c>
      <c r="J10" s="38"/>
      <c r="K10" s="38"/>
      <c r="L10" s="38"/>
      <c r="M10" s="38"/>
      <c r="N10" s="38"/>
      <c r="O10" s="65"/>
      <c r="P10" s="55">
        <f>データ!$P$6</f>
        <v>99</v>
      </c>
      <c r="Q10" s="55"/>
      <c r="R10" s="55"/>
      <c r="S10" s="55"/>
      <c r="T10" s="55"/>
      <c r="U10" s="55"/>
      <c r="V10" s="55"/>
      <c r="W10" s="66">
        <f>データ!$Q$6</f>
        <v>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5063850</v>
      </c>
      <c r="AM10" s="66"/>
      <c r="AN10" s="66"/>
      <c r="AO10" s="66"/>
      <c r="AP10" s="66"/>
      <c r="AQ10" s="66"/>
      <c r="AR10" s="66"/>
      <c r="AS10" s="66"/>
      <c r="AT10" s="37">
        <f>データ!$V$6</f>
        <v>3136.95</v>
      </c>
      <c r="AU10" s="38"/>
      <c r="AV10" s="38"/>
      <c r="AW10" s="38"/>
      <c r="AX10" s="38"/>
      <c r="AY10" s="38"/>
      <c r="AZ10" s="38"/>
      <c r="BA10" s="38"/>
      <c r="BB10" s="55">
        <f>データ!$W$6</f>
        <v>1614.26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x14ac:dyDescent="0.15">
      <c r="B85" s="13"/>
      <c r="C85" s="13"/>
      <c r="D85" s="13"/>
      <c r="E85" s="13" t="str">
        <f>データ!AH6</f>
        <v>【107.33】</v>
      </c>
      <c r="F85" s="13" t="str">
        <f>データ!AS6</f>
        <v>【8.81】</v>
      </c>
      <c r="G85" s="13" t="str">
        <f>データ!BD6</f>
        <v>【313.43】</v>
      </c>
      <c r="H85" s="13" t="str">
        <f>データ!BO6</f>
        <v>【224.81】</v>
      </c>
      <c r="I85" s="13" t="str">
        <f>データ!BZ6</f>
        <v>【106.47】</v>
      </c>
      <c r="J85" s="13" t="str">
        <f>データ!CK6</f>
        <v>【77.53】</v>
      </c>
      <c r="K85" s="13" t="str">
        <f>データ!CV6</f>
        <v>【61.45】</v>
      </c>
      <c r="L85" s="13" t="str">
        <f>データ!DG6</f>
        <v>【100.29】</v>
      </c>
      <c r="M85" s="13" t="str">
        <f>データ!DR6</f>
        <v>【59.51】</v>
      </c>
      <c r="N85" s="13" t="str">
        <f>データ!EC6</f>
        <v>【32.38】</v>
      </c>
      <c r="O85" s="13" t="str">
        <f>データ!EN6</f>
        <v>【0.40】</v>
      </c>
    </row>
  </sheetData>
  <sheetProtection algorithmName="SHA-512" hashValue="UQ2aoVpB7Js+949etvZLJ8I3GUxEgEFgGGGWzQbGtBYPxFbUkHvi00cIp6iow0KAp1ZJqw6/WIPw5a4/e296og==" saltValue="FxsC8ITV6NCP6eB+t4sr6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230006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愛知県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76.81</v>
      </c>
      <c r="P6" s="21">
        <f t="shared" si="3"/>
        <v>99</v>
      </c>
      <c r="Q6" s="21">
        <f t="shared" si="3"/>
        <v>0</v>
      </c>
      <c r="R6" s="21">
        <f t="shared" si="3"/>
        <v>7512703</v>
      </c>
      <c r="S6" s="21">
        <f t="shared" si="3"/>
        <v>5173.09</v>
      </c>
      <c r="T6" s="21">
        <f t="shared" si="3"/>
        <v>1452.27</v>
      </c>
      <c r="U6" s="21">
        <f t="shared" si="3"/>
        <v>5063850</v>
      </c>
      <c r="V6" s="21">
        <f t="shared" si="3"/>
        <v>3136.95</v>
      </c>
      <c r="W6" s="21">
        <f t="shared" si="3"/>
        <v>1614.26</v>
      </c>
      <c r="X6" s="22">
        <f>IF(X7="",NA(),X7)</f>
        <v>108.26</v>
      </c>
      <c r="Y6" s="22">
        <f t="shared" ref="Y6:AG6" si="4">IF(Y7="",NA(),Y7)</f>
        <v>107.72</v>
      </c>
      <c r="Z6" s="22">
        <f t="shared" si="4"/>
        <v>108.63</v>
      </c>
      <c r="AA6" s="22">
        <f t="shared" si="4"/>
        <v>108.75</v>
      </c>
      <c r="AB6" s="22">
        <f t="shared" si="4"/>
        <v>101.06</v>
      </c>
      <c r="AC6" s="22">
        <f t="shared" si="4"/>
        <v>112.98</v>
      </c>
      <c r="AD6" s="22">
        <f t="shared" si="4"/>
        <v>112.91</v>
      </c>
      <c r="AE6" s="22">
        <f t="shared" si="4"/>
        <v>111.13</v>
      </c>
      <c r="AF6" s="22">
        <f t="shared" si="4"/>
        <v>112.49</v>
      </c>
      <c r="AG6" s="22">
        <f t="shared" si="4"/>
        <v>107.33</v>
      </c>
      <c r="AH6" s="21" t="str">
        <f>IF(AH7="","",IF(AH7="-","【-】","【"&amp;SUBSTITUTE(TEXT(AH7,"#,##0.00"),"-","△")&amp;"】"))</f>
        <v>【107.33】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10.49</v>
      </c>
      <c r="AO6" s="22">
        <f t="shared" si="5"/>
        <v>9.92</v>
      </c>
      <c r="AP6" s="22">
        <f t="shared" si="5"/>
        <v>12.29</v>
      </c>
      <c r="AQ6" s="22">
        <f t="shared" si="5"/>
        <v>8.77</v>
      </c>
      <c r="AR6" s="22">
        <f t="shared" si="5"/>
        <v>8.81</v>
      </c>
      <c r="AS6" s="21" t="str">
        <f>IF(AS7="","",IF(AS7="-","【-】","【"&amp;SUBSTITUTE(TEXT(AS7,"#,##0.00"),"-","△")&amp;"】"))</f>
        <v>【8.81】</v>
      </c>
      <c r="AT6" s="22">
        <f>IF(AT7="",NA(),AT7)</f>
        <v>111.46</v>
      </c>
      <c r="AU6" s="22">
        <f t="shared" ref="AU6:BC6" si="6">IF(AU7="",NA(),AU7)</f>
        <v>120.18</v>
      </c>
      <c r="AV6" s="22">
        <f t="shared" si="6"/>
        <v>134.33000000000001</v>
      </c>
      <c r="AW6" s="22">
        <f t="shared" si="6"/>
        <v>173.57</v>
      </c>
      <c r="AX6" s="22">
        <f t="shared" si="6"/>
        <v>182.57</v>
      </c>
      <c r="AY6" s="22">
        <f t="shared" si="6"/>
        <v>258.49</v>
      </c>
      <c r="AZ6" s="22">
        <f t="shared" si="6"/>
        <v>271.10000000000002</v>
      </c>
      <c r="BA6" s="22">
        <f t="shared" si="6"/>
        <v>284.45</v>
      </c>
      <c r="BB6" s="22">
        <f t="shared" si="6"/>
        <v>309.23</v>
      </c>
      <c r="BC6" s="22">
        <f t="shared" si="6"/>
        <v>313.43</v>
      </c>
      <c r="BD6" s="21" t="str">
        <f>IF(BD7="","",IF(BD7="-","【-】","【"&amp;SUBSTITUTE(TEXT(BD7,"#,##0.00"),"-","△")&amp;"】"))</f>
        <v>【313.43】</v>
      </c>
      <c r="BE6" s="22">
        <f>IF(BE7="",NA(),BE7)</f>
        <v>230.54</v>
      </c>
      <c r="BF6" s="22">
        <f t="shared" ref="BF6:BN6" si="7">IF(BF7="",NA(),BF7)</f>
        <v>232.73</v>
      </c>
      <c r="BG6" s="22">
        <f t="shared" si="7"/>
        <v>232.14</v>
      </c>
      <c r="BH6" s="22">
        <f t="shared" si="7"/>
        <v>232.5</v>
      </c>
      <c r="BI6" s="22">
        <f t="shared" si="7"/>
        <v>229.11</v>
      </c>
      <c r="BJ6" s="22">
        <f t="shared" si="7"/>
        <v>290.31</v>
      </c>
      <c r="BK6" s="22">
        <f t="shared" si="7"/>
        <v>272.95999999999998</v>
      </c>
      <c r="BL6" s="22">
        <f t="shared" si="7"/>
        <v>260.95999999999998</v>
      </c>
      <c r="BM6" s="22">
        <f t="shared" si="7"/>
        <v>240.07</v>
      </c>
      <c r="BN6" s="22">
        <f t="shared" si="7"/>
        <v>224.81</v>
      </c>
      <c r="BO6" s="21" t="str">
        <f>IF(BO7="","",IF(BO7="-","【-】","【"&amp;SUBSTITUTE(TEXT(BO7,"#,##0.00"),"-","△")&amp;"】"))</f>
        <v>【224.81】</v>
      </c>
      <c r="BP6" s="22">
        <f>IF(BP7="",NA(),BP7)</f>
        <v>108.06</v>
      </c>
      <c r="BQ6" s="22">
        <f t="shared" ref="BQ6:BY6" si="8">IF(BQ7="",NA(),BQ7)</f>
        <v>107.58</v>
      </c>
      <c r="BR6" s="22">
        <f t="shared" si="8"/>
        <v>108.67</v>
      </c>
      <c r="BS6" s="22">
        <f t="shared" si="8"/>
        <v>108.79</v>
      </c>
      <c r="BT6" s="22">
        <f t="shared" si="8"/>
        <v>100.24</v>
      </c>
      <c r="BU6" s="22">
        <f t="shared" si="8"/>
        <v>112.83</v>
      </c>
      <c r="BV6" s="22">
        <f t="shared" si="8"/>
        <v>112.84</v>
      </c>
      <c r="BW6" s="22">
        <f t="shared" si="8"/>
        <v>110.77</v>
      </c>
      <c r="BX6" s="22">
        <f t="shared" si="8"/>
        <v>112.35</v>
      </c>
      <c r="BY6" s="22">
        <f t="shared" si="8"/>
        <v>106.47</v>
      </c>
      <c r="BZ6" s="21" t="str">
        <f>IF(BZ7="","",IF(BZ7="-","【-】","【"&amp;SUBSTITUTE(TEXT(BZ7,"#,##0.00"),"-","△")&amp;"】"))</f>
        <v>【106.47】</v>
      </c>
      <c r="CA6" s="22">
        <f>IF(CA7="",NA(),CA7)</f>
        <v>62.79</v>
      </c>
      <c r="CB6" s="22">
        <f t="shared" ref="CB6:CJ6" si="9">IF(CB7="",NA(),CB7)</f>
        <v>62.98</v>
      </c>
      <c r="CC6" s="22">
        <f t="shared" si="9"/>
        <v>61.58</v>
      </c>
      <c r="CD6" s="22">
        <f t="shared" si="9"/>
        <v>61.71</v>
      </c>
      <c r="CE6" s="22">
        <f t="shared" si="9"/>
        <v>67.239999999999995</v>
      </c>
      <c r="CF6" s="22">
        <f t="shared" si="9"/>
        <v>73.86</v>
      </c>
      <c r="CG6" s="22">
        <f t="shared" si="9"/>
        <v>73.849999999999994</v>
      </c>
      <c r="CH6" s="22">
        <f t="shared" si="9"/>
        <v>73.180000000000007</v>
      </c>
      <c r="CI6" s="22">
        <f t="shared" si="9"/>
        <v>73.05</v>
      </c>
      <c r="CJ6" s="22">
        <f t="shared" si="9"/>
        <v>77.53</v>
      </c>
      <c r="CK6" s="21" t="str">
        <f>IF(CK7="","",IF(CK7="-","【-】","【"&amp;SUBSTITUTE(TEXT(CK7,"#,##0.00"),"-","△")&amp;"】"))</f>
        <v>【77.53】</v>
      </c>
      <c r="CL6" s="22">
        <f>IF(CL7="",NA(),CL7)</f>
        <v>65.39</v>
      </c>
      <c r="CM6" s="22">
        <f t="shared" ref="CM6:CU6" si="10">IF(CM7="",NA(),CM7)</f>
        <v>65.17</v>
      </c>
      <c r="CN6" s="22">
        <f t="shared" si="10"/>
        <v>66.489999999999995</v>
      </c>
      <c r="CO6" s="22">
        <f t="shared" si="10"/>
        <v>65.87</v>
      </c>
      <c r="CP6" s="22">
        <f t="shared" si="10"/>
        <v>65.5</v>
      </c>
      <c r="CQ6" s="22">
        <f t="shared" si="10"/>
        <v>61.77</v>
      </c>
      <c r="CR6" s="22">
        <f t="shared" si="10"/>
        <v>61.69</v>
      </c>
      <c r="CS6" s="22">
        <f t="shared" si="10"/>
        <v>62.26</v>
      </c>
      <c r="CT6" s="22">
        <f t="shared" si="10"/>
        <v>62.22</v>
      </c>
      <c r="CU6" s="22">
        <f t="shared" si="10"/>
        <v>61.45</v>
      </c>
      <c r="CV6" s="21" t="str">
        <f>IF(CV7="","",IF(CV7="-","【-】","【"&amp;SUBSTITUTE(TEXT(CV7,"#,##0.00"),"-","△")&amp;"】"))</f>
        <v>【61.45】</v>
      </c>
      <c r="CW6" s="22">
        <f>IF(CW7="",NA(),CW7)</f>
        <v>99.66</v>
      </c>
      <c r="CX6" s="22">
        <f t="shared" ref="CX6:DF6" si="11">IF(CX7="",NA(),CX7)</f>
        <v>99.62</v>
      </c>
      <c r="CY6" s="22">
        <f t="shared" si="11"/>
        <v>99.6</v>
      </c>
      <c r="CZ6" s="22">
        <f t="shared" si="11"/>
        <v>99.66</v>
      </c>
      <c r="DA6" s="22">
        <f t="shared" si="11"/>
        <v>99.54</v>
      </c>
      <c r="DB6" s="22">
        <f t="shared" si="11"/>
        <v>100.08</v>
      </c>
      <c r="DC6" s="22">
        <f t="shared" si="11"/>
        <v>100</v>
      </c>
      <c r="DD6" s="22">
        <f t="shared" si="11"/>
        <v>100.16</v>
      </c>
      <c r="DE6" s="22">
        <f t="shared" si="11"/>
        <v>100.28</v>
      </c>
      <c r="DF6" s="22">
        <f t="shared" si="11"/>
        <v>100.29</v>
      </c>
      <c r="DG6" s="21" t="str">
        <f>IF(DG7="","",IF(DG7="-","【-】","【"&amp;SUBSTITUTE(TEXT(DG7,"#,##0.00"),"-","△")&amp;"】"))</f>
        <v>【100.29】</v>
      </c>
      <c r="DH6" s="22">
        <f>IF(DH7="",NA(),DH7)</f>
        <v>58.77</v>
      </c>
      <c r="DI6" s="22">
        <f t="shared" ref="DI6:DQ6" si="12">IF(DI7="",NA(),DI7)</f>
        <v>59.02</v>
      </c>
      <c r="DJ6" s="22">
        <f t="shared" si="12"/>
        <v>60.28</v>
      </c>
      <c r="DK6" s="22">
        <f t="shared" si="12"/>
        <v>60.09</v>
      </c>
      <c r="DL6" s="22">
        <f t="shared" si="12"/>
        <v>59.97</v>
      </c>
      <c r="DM6" s="22">
        <f t="shared" si="12"/>
        <v>55.77</v>
      </c>
      <c r="DN6" s="22">
        <f t="shared" si="12"/>
        <v>56.48</v>
      </c>
      <c r="DO6" s="22">
        <f t="shared" si="12"/>
        <v>57.5</v>
      </c>
      <c r="DP6" s="22">
        <f t="shared" si="12"/>
        <v>58.52</v>
      </c>
      <c r="DQ6" s="22">
        <f t="shared" si="12"/>
        <v>59.51</v>
      </c>
      <c r="DR6" s="21" t="str">
        <f>IF(DR7="","",IF(DR7="-","【-】","【"&amp;SUBSTITUTE(TEXT(DR7,"#,##0.00"),"-","△")&amp;"】"))</f>
        <v>【59.51】</v>
      </c>
      <c r="DS6" s="22">
        <f>IF(DS7="",NA(),DS7)</f>
        <v>50.96</v>
      </c>
      <c r="DT6" s="22">
        <f t="shared" ref="DT6:EB6" si="13">IF(DT7="",NA(),DT7)</f>
        <v>52.33</v>
      </c>
      <c r="DU6" s="22">
        <f t="shared" si="13"/>
        <v>54.44</v>
      </c>
      <c r="DV6" s="22">
        <f t="shared" si="13"/>
        <v>56.12</v>
      </c>
      <c r="DW6" s="22">
        <f t="shared" si="13"/>
        <v>57.03</v>
      </c>
      <c r="DX6" s="22">
        <f t="shared" si="13"/>
        <v>25.84</v>
      </c>
      <c r="DY6" s="22">
        <f t="shared" si="13"/>
        <v>27.61</v>
      </c>
      <c r="DZ6" s="22">
        <f t="shared" si="13"/>
        <v>30.3</v>
      </c>
      <c r="EA6" s="22">
        <f t="shared" si="13"/>
        <v>31.74</v>
      </c>
      <c r="EB6" s="22">
        <f t="shared" si="13"/>
        <v>32.380000000000003</v>
      </c>
      <c r="EC6" s="21" t="str">
        <f>IF(EC7="","",IF(EC7="-","【-】","【"&amp;SUBSTITUTE(TEXT(EC7,"#,##0.00"),"-","△")&amp;"】"))</f>
        <v>【32.38】</v>
      </c>
      <c r="ED6" s="22">
        <f>IF(ED7="",NA(),ED7)</f>
        <v>0.33</v>
      </c>
      <c r="EE6" s="22">
        <f t="shared" ref="EE6:EM6" si="14">IF(EE7="",NA(),EE7)</f>
        <v>0.34</v>
      </c>
      <c r="EF6" s="22">
        <f t="shared" si="14"/>
        <v>0.16</v>
      </c>
      <c r="EG6" s="22">
        <f t="shared" si="14"/>
        <v>0.03</v>
      </c>
      <c r="EH6" s="22">
        <f t="shared" si="14"/>
        <v>0.31</v>
      </c>
      <c r="EI6" s="22">
        <f t="shared" si="14"/>
        <v>0.24</v>
      </c>
      <c r="EJ6" s="22">
        <f t="shared" si="14"/>
        <v>0.2</v>
      </c>
      <c r="EK6" s="22">
        <f t="shared" si="14"/>
        <v>0.32</v>
      </c>
      <c r="EL6" s="22">
        <f t="shared" si="14"/>
        <v>0.28000000000000003</v>
      </c>
      <c r="EM6" s="22">
        <f t="shared" si="14"/>
        <v>0.4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2022</v>
      </c>
      <c r="C7" s="24">
        <v>230006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76.81</v>
      </c>
      <c r="P7" s="25">
        <v>99</v>
      </c>
      <c r="Q7" s="25">
        <v>0</v>
      </c>
      <c r="R7" s="25">
        <v>7512703</v>
      </c>
      <c r="S7" s="25">
        <v>5173.09</v>
      </c>
      <c r="T7" s="25">
        <v>1452.27</v>
      </c>
      <c r="U7" s="25">
        <v>5063850</v>
      </c>
      <c r="V7" s="25">
        <v>3136.95</v>
      </c>
      <c r="W7" s="25">
        <v>1614.26</v>
      </c>
      <c r="X7" s="25">
        <v>108.26</v>
      </c>
      <c r="Y7" s="25">
        <v>107.72</v>
      </c>
      <c r="Z7" s="25">
        <v>108.63</v>
      </c>
      <c r="AA7" s="25">
        <v>108.75</v>
      </c>
      <c r="AB7" s="25">
        <v>101.06</v>
      </c>
      <c r="AC7" s="25">
        <v>112.98</v>
      </c>
      <c r="AD7" s="25">
        <v>112.91</v>
      </c>
      <c r="AE7" s="25">
        <v>111.13</v>
      </c>
      <c r="AF7" s="25">
        <v>112.49</v>
      </c>
      <c r="AG7" s="25">
        <v>107.33</v>
      </c>
      <c r="AH7" s="25">
        <v>107.33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10.49</v>
      </c>
      <c r="AO7" s="25">
        <v>9.92</v>
      </c>
      <c r="AP7" s="25">
        <v>12.29</v>
      </c>
      <c r="AQ7" s="25">
        <v>8.77</v>
      </c>
      <c r="AR7" s="25">
        <v>8.81</v>
      </c>
      <c r="AS7" s="25">
        <v>8.81</v>
      </c>
      <c r="AT7" s="25">
        <v>111.46</v>
      </c>
      <c r="AU7" s="25">
        <v>120.18</v>
      </c>
      <c r="AV7" s="25">
        <v>134.33000000000001</v>
      </c>
      <c r="AW7" s="25">
        <v>173.57</v>
      </c>
      <c r="AX7" s="25">
        <v>182.57</v>
      </c>
      <c r="AY7" s="25">
        <v>258.49</v>
      </c>
      <c r="AZ7" s="25">
        <v>271.10000000000002</v>
      </c>
      <c r="BA7" s="25">
        <v>284.45</v>
      </c>
      <c r="BB7" s="25">
        <v>309.23</v>
      </c>
      <c r="BC7" s="25">
        <v>313.43</v>
      </c>
      <c r="BD7" s="25">
        <v>313.43</v>
      </c>
      <c r="BE7" s="25">
        <v>230.54</v>
      </c>
      <c r="BF7" s="25">
        <v>232.73</v>
      </c>
      <c r="BG7" s="25">
        <v>232.14</v>
      </c>
      <c r="BH7" s="25">
        <v>232.5</v>
      </c>
      <c r="BI7" s="25">
        <v>229.11</v>
      </c>
      <c r="BJ7" s="25">
        <v>290.31</v>
      </c>
      <c r="BK7" s="25">
        <v>272.95999999999998</v>
      </c>
      <c r="BL7" s="25">
        <v>260.95999999999998</v>
      </c>
      <c r="BM7" s="25">
        <v>240.07</v>
      </c>
      <c r="BN7" s="25">
        <v>224.81</v>
      </c>
      <c r="BO7" s="25">
        <v>224.81</v>
      </c>
      <c r="BP7" s="25">
        <v>108.06</v>
      </c>
      <c r="BQ7" s="25">
        <v>107.58</v>
      </c>
      <c r="BR7" s="25">
        <v>108.67</v>
      </c>
      <c r="BS7" s="25">
        <v>108.79</v>
      </c>
      <c r="BT7" s="25">
        <v>100.24</v>
      </c>
      <c r="BU7" s="25">
        <v>112.83</v>
      </c>
      <c r="BV7" s="25">
        <v>112.84</v>
      </c>
      <c r="BW7" s="25">
        <v>110.77</v>
      </c>
      <c r="BX7" s="25">
        <v>112.35</v>
      </c>
      <c r="BY7" s="25">
        <v>106.47</v>
      </c>
      <c r="BZ7" s="25">
        <v>106.47</v>
      </c>
      <c r="CA7" s="25">
        <v>62.79</v>
      </c>
      <c r="CB7" s="25">
        <v>62.98</v>
      </c>
      <c r="CC7" s="25">
        <v>61.58</v>
      </c>
      <c r="CD7" s="25">
        <v>61.71</v>
      </c>
      <c r="CE7" s="25">
        <v>67.239999999999995</v>
      </c>
      <c r="CF7" s="25">
        <v>73.86</v>
      </c>
      <c r="CG7" s="25">
        <v>73.849999999999994</v>
      </c>
      <c r="CH7" s="25">
        <v>73.180000000000007</v>
      </c>
      <c r="CI7" s="25">
        <v>73.05</v>
      </c>
      <c r="CJ7" s="25">
        <v>77.53</v>
      </c>
      <c r="CK7" s="25">
        <v>77.53</v>
      </c>
      <c r="CL7" s="25">
        <v>65.39</v>
      </c>
      <c r="CM7" s="25">
        <v>65.17</v>
      </c>
      <c r="CN7" s="25">
        <v>66.489999999999995</v>
      </c>
      <c r="CO7" s="25">
        <v>65.87</v>
      </c>
      <c r="CP7" s="25">
        <v>65.5</v>
      </c>
      <c r="CQ7" s="25">
        <v>61.77</v>
      </c>
      <c r="CR7" s="25">
        <v>61.69</v>
      </c>
      <c r="CS7" s="25">
        <v>62.26</v>
      </c>
      <c r="CT7" s="25">
        <v>62.22</v>
      </c>
      <c r="CU7" s="25">
        <v>61.45</v>
      </c>
      <c r="CV7" s="25">
        <v>61.45</v>
      </c>
      <c r="CW7" s="25">
        <v>99.66</v>
      </c>
      <c r="CX7" s="25">
        <v>99.62</v>
      </c>
      <c r="CY7" s="25">
        <v>99.6</v>
      </c>
      <c r="CZ7" s="25">
        <v>99.66</v>
      </c>
      <c r="DA7" s="25">
        <v>99.54</v>
      </c>
      <c r="DB7" s="25">
        <v>100.08</v>
      </c>
      <c r="DC7" s="25">
        <v>100</v>
      </c>
      <c r="DD7" s="25">
        <v>100.16</v>
      </c>
      <c r="DE7" s="25">
        <v>100.28</v>
      </c>
      <c r="DF7" s="25">
        <v>100.29</v>
      </c>
      <c r="DG7" s="25">
        <v>100.29</v>
      </c>
      <c r="DH7" s="25">
        <v>58.77</v>
      </c>
      <c r="DI7" s="25">
        <v>59.02</v>
      </c>
      <c r="DJ7" s="25">
        <v>60.28</v>
      </c>
      <c r="DK7" s="25">
        <v>60.09</v>
      </c>
      <c r="DL7" s="25">
        <v>59.97</v>
      </c>
      <c r="DM7" s="25">
        <v>55.77</v>
      </c>
      <c r="DN7" s="25">
        <v>56.48</v>
      </c>
      <c r="DO7" s="25">
        <v>57.5</v>
      </c>
      <c r="DP7" s="25">
        <v>58.52</v>
      </c>
      <c r="DQ7" s="25">
        <v>59.51</v>
      </c>
      <c r="DR7" s="25">
        <v>59.51</v>
      </c>
      <c r="DS7" s="25">
        <v>50.96</v>
      </c>
      <c r="DT7" s="25">
        <v>52.33</v>
      </c>
      <c r="DU7" s="25">
        <v>54.44</v>
      </c>
      <c r="DV7" s="25">
        <v>56.12</v>
      </c>
      <c r="DW7" s="25">
        <v>57.03</v>
      </c>
      <c r="DX7" s="25">
        <v>25.84</v>
      </c>
      <c r="DY7" s="25">
        <v>27.61</v>
      </c>
      <c r="DZ7" s="25">
        <v>30.3</v>
      </c>
      <c r="EA7" s="25">
        <v>31.74</v>
      </c>
      <c r="EB7" s="25">
        <v>32.380000000000003</v>
      </c>
      <c r="EC7" s="25">
        <v>32.380000000000003</v>
      </c>
      <c r="ED7" s="25">
        <v>0.33</v>
      </c>
      <c r="EE7" s="25">
        <v>0.34</v>
      </c>
      <c r="EF7" s="25">
        <v>0.16</v>
      </c>
      <c r="EG7" s="25">
        <v>0.03</v>
      </c>
      <c r="EH7" s="25">
        <v>0.31</v>
      </c>
      <c r="EI7" s="25">
        <v>0.24</v>
      </c>
      <c r="EJ7" s="25">
        <v>0.2</v>
      </c>
      <c r="EK7" s="25">
        <v>0.32</v>
      </c>
      <c r="EL7" s="25">
        <v>0.28000000000000003</v>
      </c>
      <c r="EM7" s="25">
        <v>0.4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2024-02-29T02:25:38Z</cp:lastPrinted>
  <dcterms:created xsi:type="dcterms:W3CDTF">2023-12-05T00:55:31Z</dcterms:created>
  <dcterms:modified xsi:type="dcterms:W3CDTF">2024-02-29T02:25:46Z</dcterms:modified>
  <cp:category/>
</cp:coreProperties>
</file>