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06_半田市\"/>
    </mc:Choice>
  </mc:AlternateContent>
  <workbookProtection workbookAlgorithmName="SHA-512" workbookHashValue="J61WLz0VgDGHxAEGo4U18O26BvKlWA3oTBS1OukgLIHmP6x4nF3V8qHXAGO5bkTSHXSG/cTRcTQYMYG1qSnkag==" workbookSaltValue="I/Yzgan1LlBoxIT+frXeFw==" workbookSpinCount="100000" lockStructure="1"/>
  <bookViews>
    <workbookView xWindow="5565" yWindow="0" windowWidth="14940" windowHeight="7860"/>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MA32" i="4" s="1"/>
  <c r="DS7" i="5"/>
  <c r="DR7" i="5"/>
  <c r="KO32" i="4" s="1"/>
  <c r="DQ7" i="5"/>
  <c r="DP7" i="5"/>
  <c r="JC32" i="4" s="1"/>
  <c r="DO7" i="5"/>
  <c r="DN7" i="5"/>
  <c r="DM7" i="5"/>
  <c r="DL7" i="5"/>
  <c r="JV31" i="4" s="1"/>
  <c r="DK7" i="5"/>
  <c r="DI7" i="5"/>
  <c r="MI78" i="4" s="1"/>
  <c r="DH7" i="5"/>
  <c r="DG7" i="5"/>
  <c r="LE78" i="4" s="1"/>
  <c r="DF7" i="5"/>
  <c r="KP78" i="4" s="1"/>
  <c r="DE7" i="5"/>
  <c r="KA78" i="4" s="1"/>
  <c r="DD7" i="5"/>
  <c r="DC7" i="5"/>
  <c r="LT77" i="4" s="1"/>
  <c r="DB7" i="5"/>
  <c r="DA7" i="5"/>
  <c r="CZ7" i="5"/>
  <c r="CN7" i="5"/>
  <c r="CV76" i="4" s="1"/>
  <c r="CM7" i="5"/>
  <c r="BZ7" i="5"/>
  <c r="MA53" i="4" s="1"/>
  <c r="BY7" i="5"/>
  <c r="BX7" i="5"/>
  <c r="KO53" i="4" s="1"/>
  <c r="BW7" i="5"/>
  <c r="BV7" i="5"/>
  <c r="JC53" i="4" s="1"/>
  <c r="BU7" i="5"/>
  <c r="MA52" i="4" s="1"/>
  <c r="BT7" i="5"/>
  <c r="LH52" i="4" s="1"/>
  <c r="BS7" i="5"/>
  <c r="BR7" i="5"/>
  <c r="BQ7" i="5"/>
  <c r="BO7" i="5"/>
  <c r="BN7" i="5"/>
  <c r="GQ53" i="4" s="1"/>
  <c r="BM7" i="5"/>
  <c r="FX53" i="4" s="1"/>
  <c r="BL7" i="5"/>
  <c r="FE53" i="4" s="1"/>
  <c r="BK7" i="5"/>
  <c r="BJ7" i="5"/>
  <c r="BI7" i="5"/>
  <c r="BH7" i="5"/>
  <c r="BG7" i="5"/>
  <c r="BF7" i="5"/>
  <c r="BD7" i="5"/>
  <c r="BC7" i="5"/>
  <c r="BB7" i="5"/>
  <c r="BG53" i="4" s="1"/>
  <c r="BA7" i="5"/>
  <c r="AZ7" i="5"/>
  <c r="AY7" i="5"/>
  <c r="CS52" i="4" s="1"/>
  <c r="AX7" i="5"/>
  <c r="BZ52" i="4" s="1"/>
  <c r="AW7" i="5"/>
  <c r="BG52" i="4" s="1"/>
  <c r="AV7" i="5"/>
  <c r="AN52" i="4" s="1"/>
  <c r="AU7" i="5"/>
  <c r="U52" i="4" s="1"/>
  <c r="AS7" i="5"/>
  <c r="AR7" i="5"/>
  <c r="AQ7" i="5"/>
  <c r="AP7" i="5"/>
  <c r="AO7" i="5"/>
  <c r="AN7" i="5"/>
  <c r="AM7" i="5"/>
  <c r="AL7" i="5"/>
  <c r="FX31" i="4" s="1"/>
  <c r="AK7" i="5"/>
  <c r="AJ7" i="5"/>
  <c r="AH7" i="5"/>
  <c r="CS32" i="4" s="1"/>
  <c r="AG7" i="5"/>
  <c r="AF7" i="5"/>
  <c r="BG32" i="4" s="1"/>
  <c r="AE7" i="5"/>
  <c r="AD7" i="5"/>
  <c r="U32" i="4" s="1"/>
  <c r="AC7" i="5"/>
  <c r="AB7" i="5"/>
  <c r="BZ31" i="4" s="1"/>
  <c r="AA7" i="5"/>
  <c r="Z7" i="5"/>
  <c r="Y7" i="5"/>
  <c r="X7" i="5"/>
  <c r="LJ10" i="4" s="1"/>
  <c r="W7" i="5"/>
  <c r="V7" i="5"/>
  <c r="U7" i="5"/>
  <c r="T7" i="5"/>
  <c r="JQ8" i="4" s="1"/>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LT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LH53" i="4"/>
  <c r="JV53" i="4"/>
  <c r="HJ53" i="4"/>
  <c r="EL53" i="4"/>
  <c r="CS53" i="4"/>
  <c r="BZ53" i="4"/>
  <c r="AN53" i="4"/>
  <c r="U53" i="4"/>
  <c r="KO52" i="4"/>
  <c r="JV52" i="4"/>
  <c r="JC52" i="4"/>
  <c r="HJ52" i="4"/>
  <c r="GQ52" i="4"/>
  <c r="FX52" i="4"/>
  <c r="FE52" i="4"/>
  <c r="EL52" i="4"/>
  <c r="LH32" i="4"/>
  <c r="JV32" i="4"/>
  <c r="HJ32" i="4"/>
  <c r="GQ32" i="4"/>
  <c r="FX32" i="4"/>
  <c r="FE32" i="4"/>
  <c r="EL32" i="4"/>
  <c r="BZ32" i="4"/>
  <c r="AN32" i="4"/>
  <c r="MA31" i="4"/>
  <c r="LH31" i="4"/>
  <c r="KO31" i="4"/>
  <c r="JC31" i="4"/>
  <c r="HJ31" i="4"/>
  <c r="GQ31" i="4"/>
  <c r="FE31" i="4"/>
  <c r="EL31" i="4"/>
  <c r="CS31" i="4"/>
  <c r="BG31" i="4"/>
  <c r="AN31" i="4"/>
  <c r="U31" i="4"/>
  <c r="JQ10" i="4"/>
  <c r="HX10" i="4"/>
  <c r="DU10" i="4"/>
  <c r="CF10" i="4"/>
  <c r="AQ10" i="4"/>
  <c r="B10" i="4"/>
  <c r="LJ8" i="4"/>
  <c r="HX8" i="4"/>
  <c r="DU8" i="4"/>
  <c r="CF8" i="4"/>
  <c r="AQ8" i="4"/>
  <c r="B8" i="4"/>
  <c r="BZ76" i="4" l="1"/>
  <c r="MI76" i="4"/>
  <c r="HJ51" i="4"/>
  <c r="MA30" i="4"/>
  <c r="MA51" i="4"/>
  <c r="IT76" i="4"/>
  <c r="CS51" i="4"/>
  <c r="HJ30" i="4"/>
  <c r="CS30" i="4"/>
  <c r="C11" i="5"/>
  <c r="D11" i="5"/>
  <c r="E11" i="5"/>
  <c r="B11" i="5"/>
  <c r="BZ30" i="4" l="1"/>
  <c r="BK76" i="4"/>
  <c r="LH51" i="4"/>
  <c r="BZ51" i="4"/>
  <c r="LT76" i="4"/>
  <c r="GQ51" i="4"/>
  <c r="LH30" i="4"/>
  <c r="GQ30" i="4"/>
  <c r="IE76" i="4"/>
  <c r="BG51" i="4"/>
  <c r="BG30" i="4"/>
  <c r="LE76" i="4"/>
  <c r="AV76" i="4"/>
  <c r="KO51" i="4"/>
  <c r="FX30" i="4"/>
  <c r="FX51" i="4"/>
  <c r="KO30" i="4"/>
  <c r="HP76" i="4"/>
  <c r="KP76" i="4"/>
  <c r="HA76" i="4"/>
  <c r="AN51" i="4"/>
  <c r="FE30" i="4"/>
  <c r="AN30" i="4"/>
  <c r="AG76" i="4"/>
  <c r="JV51" i="4"/>
  <c r="FE51" i="4"/>
  <c r="JV30" i="4"/>
  <c r="KA76" i="4"/>
  <c r="EL51" i="4"/>
  <c r="JC30" i="4"/>
  <c r="U30" i="4"/>
  <c r="GL76" i="4"/>
  <c r="U51" i="4"/>
  <c r="EL30" i="4"/>
  <c r="R76" i="4"/>
  <c r="JC51"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<sst xmlns="http://schemas.openxmlformats.org/spreadsheetml/2006/main" count="286" uniqueCount="136">
  <si>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</si>
  <si>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</si>
  <si>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</si>
  <si>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</si>
  <si>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</si>
  <si>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</si>
  <si>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</si>
  <si>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</si>
  <si>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</si>
  <si>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</si>
  <si>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</si>
  <si>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</si>
  <si>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</si>
  <si>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</si>
  <si>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</si>
  <si>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</si>
  <si>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</si>
  <si>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</si>
  <si>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</si>
  <si>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</si>
  <si>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</si>
  <si>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</si>
  <si>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</si>
  <si>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</si>
  <si>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</si>
  <si>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</si>
  <si>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</si>
  <si>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</si>
  <si>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</si>
  <si>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</si>
  <si>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</si>
  <si>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</si>
  <si>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</si>
  <si>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</si>
  <si>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</si>
  <si>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</si>
  <si>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</si>
  <si>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</si>
  <si>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</si>
  <si>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</si>
  <si>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</si>
  <si>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</si>
  <si>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</si>
  <si>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</si>
  <si>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</si>
  <si>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</si>
  <si>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</si>
  <si>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</si>
  <si>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</si>
  <si>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</si>
  <si>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</si>
  <si>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</si>
  <si>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</si>
  <si>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</si>
  <si>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</si>
  <si>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</si>
  <si>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</si>
  <si>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</si>
  <si>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</si>
  <si>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</si>
  <si>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</si>
  <si>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</si>
  <si>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</si>
  <si>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</si>
  <si>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</si>
  <si>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</si>
  <si>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</si>
  <si>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</si>
  <si>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</si>
  <si>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</si>
  <si>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</si>
  <si>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</si>
  <si>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</si>
  <si>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</si>
  <si>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</si>
  <si>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</si>
  <si>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</si>
  <si>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</si>
  <si>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</si>
  <si>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</si>
  <si>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</si>
  <si>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</si>
  <si>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</si>
  <si>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</si>
  <si>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</si>
  <si>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</si>
  <si>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</si>
  <si>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</si>
  <si>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</si>
  <si>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</si>
  <si>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</si>
  <si>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</si>
  <si>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</si>
  <si>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</si>
  <si>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</si>
  <si>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</si>
  <si>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</si>
  <si>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</si>
  <si>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</si>
  <si>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</si>
  <si>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</si>
  <si>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</si>
  <si>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</si>
  <si>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</si>
  <si>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</si>
  <si>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</si>
  <si>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</si>
  <si>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</si>
  <si>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</si>
  <si>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</si>
  <si>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</si>
  <si>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</si>
  <si>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</si>
  <si>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</si>
  <si>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愛知県　半田市</t>
  </si>
  <si>
    <t>知多半田駅前再開発ビル駐車場</t>
  </si>
  <si>
    <t>法非適用</t>
  </si>
  <si>
    <t>駐車場整備事業</t>
  </si>
  <si>
    <t>-</t>
  </si>
  <si>
    <t>Ａ１Ｂ２</t>
  </si>
  <si>
    <t>該当数値なし</t>
  </si>
  <si>
    <t>その他駐車場</t>
  </si>
  <si>
    <t>立体式</t>
  </si>
  <si>
    <t>公共施設</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</si>
  <si>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</si>
  <si>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</si>
  <si>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</si>
  <si>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</si>
  <si>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</si>
  <si>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</si>
  <si>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</si>
  <si>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駅前という立地条件から、稼働率は平均値より高い。
一方で、周辺の民間平面駐車場の新設や当駐車場下階にある商業施設休業などの影響から、近年、下降傾向にある。</t>
    <rPh sb="0" eb="2">
      <t>エキマエ</t>
    </rPh>
    <rPh sb="5" eb="7">
      <t>リッチ</t>
    </rPh>
    <rPh sb="7" eb="9">
      <t>ジョウケン</t>
    </rPh>
    <rPh sb="12" eb="14">
      <t>カドウ</t>
    </rPh>
    <rPh sb="14" eb="15">
      <t>リツ</t>
    </rPh>
    <rPh sb="16" eb="19">
      <t>ヘイキンチ</t>
    </rPh>
    <rPh sb="21" eb="22">
      <t>タカ</t>
    </rPh>
    <rPh sb="25" eb="27">
      <t>イッポウ</t>
    </rPh>
    <rPh sb="29" eb="31">
      <t>シュウヘン</t>
    </rPh>
    <rPh sb="32" eb="34">
      <t>ミンカン</t>
    </rPh>
    <rPh sb="34" eb="36">
      <t>ヘイメン</t>
    </rPh>
    <rPh sb="36" eb="39">
      <t>チュウシャジョウ</t>
    </rPh>
    <rPh sb="40" eb="42">
      <t>シンセツ</t>
    </rPh>
    <rPh sb="47" eb="48">
      <t>ゲ</t>
    </rPh>
    <rPh sb="66" eb="68">
      <t>キンネン</t>
    </rPh>
    <rPh sb="69" eb="71">
      <t>カコウ</t>
    </rPh>
    <rPh sb="71" eb="73">
      <t>ケイコウ</t>
    </rPh>
    <phoneticPr fontId="6"/>
  </si>
  <si>
    <t>１，２階の商業施設休業などの影響から、近年の収支や稼働率は下降傾向にある。
平成２９年４月の１，２階の商業施設がリニューアルオープンや今後の料金設定の見直しなどにより、収支率や稼働率の回復を目指す。
また、平成３１年度から、同ビル３階においてパスポート発券事務を予定しており、大幅な利用者等の増加が期待される。
なお、経営戦略については、平成31年度までに策定する予定。</t>
    <rPh sb="3" eb="4">
      <t>カイ</t>
    </rPh>
    <rPh sb="5" eb="7">
      <t>ショウギョウ</t>
    </rPh>
    <rPh sb="7" eb="9">
      <t>シセツ</t>
    </rPh>
    <rPh sb="9" eb="11">
      <t>キュウギョウ</t>
    </rPh>
    <rPh sb="14" eb="16">
      <t>エイキョウ</t>
    </rPh>
    <rPh sb="19" eb="21">
      <t>キンネン</t>
    </rPh>
    <rPh sb="22" eb="24">
      <t>シュウシ</t>
    </rPh>
    <rPh sb="25" eb="27">
      <t>カドウ</t>
    </rPh>
    <rPh sb="27" eb="28">
      <t>リツ</t>
    </rPh>
    <rPh sb="29" eb="31">
      <t>カコウ</t>
    </rPh>
    <rPh sb="31" eb="33">
      <t>ケイコウ</t>
    </rPh>
    <rPh sb="38" eb="40">
      <t>ヘイセイ</t>
    </rPh>
    <rPh sb="42" eb="43">
      <t>ネン</t>
    </rPh>
    <rPh sb="44" eb="45">
      <t>ガツ</t>
    </rPh>
    <rPh sb="49" eb="50">
      <t>カイ</t>
    </rPh>
    <rPh sb="51" eb="53">
      <t>ショウギョウ</t>
    </rPh>
    <rPh sb="53" eb="55">
      <t>シセツ</t>
    </rPh>
    <rPh sb="67" eb="69">
      <t>コンゴ</t>
    </rPh>
    <rPh sb="70" eb="72">
      <t>リョウキン</t>
    </rPh>
    <rPh sb="72" eb="74">
      <t>セッテイ</t>
    </rPh>
    <rPh sb="75" eb="77">
      <t>ミナオ</t>
    </rPh>
    <rPh sb="84" eb="86">
      <t>シュウシ</t>
    </rPh>
    <rPh sb="86" eb="87">
      <t>リツ</t>
    </rPh>
    <rPh sb="88" eb="90">
      <t>カドウ</t>
    </rPh>
    <rPh sb="90" eb="91">
      <t>リツ</t>
    </rPh>
    <rPh sb="92" eb="94">
      <t>カイフク</t>
    </rPh>
    <rPh sb="95" eb="97">
      <t>メザ</t>
    </rPh>
    <rPh sb="103" eb="105">
      <t>ヘイセイ</t>
    </rPh>
    <rPh sb="107" eb="109">
      <t>ネンド</t>
    </rPh>
    <rPh sb="112" eb="113">
      <t>ドウ</t>
    </rPh>
    <rPh sb="116" eb="117">
      <t>カイ</t>
    </rPh>
    <rPh sb="126" eb="128">
      <t>ハッケン</t>
    </rPh>
    <rPh sb="128" eb="130">
      <t>ジム</t>
    </rPh>
    <rPh sb="131" eb="133">
      <t>ヨテイ</t>
    </rPh>
    <rPh sb="138" eb="140">
      <t>オオハバ</t>
    </rPh>
    <rPh sb="141" eb="144">
      <t>リヨウシャ</t>
    </rPh>
    <rPh sb="144" eb="145">
      <t>ナド</t>
    </rPh>
    <rPh sb="146" eb="148">
      <t>ゾウカ</t>
    </rPh>
    <rPh sb="149" eb="151">
      <t>キタイ</t>
    </rPh>
    <rPh sb="159" eb="161">
      <t>ケイエイ</t>
    </rPh>
    <rPh sb="161" eb="163">
      <t>センリャク</t>
    </rPh>
    <rPh sb="169" eb="171">
      <t>ヘイセイ</t>
    </rPh>
    <rPh sb="173" eb="175">
      <t>ネンド</t>
    </rPh>
    <rPh sb="178" eb="180">
      <t>サクテイ</t>
    </rPh>
    <rPh sb="182" eb="184">
      <t>ヨテイ</t>
    </rPh>
    <phoneticPr fontId="6"/>
  </si>
  <si>
    <t>築後１０年経過しているが、維持管理を適正に行っており、目立った劣化はない。また、精算機についても昨年度更新し、高額紙幣対応やＩＣ交通系カードでの支払い対応など利便性を高めている。
また、地方公営企業法を適用していない及び企業債の借り入れがないため⑥有形固定資産減価償却費⑨累積欠損金比率及び⑩企業債残高対料金収入については「該当なし」となっている。</t>
    <rPh sb="0" eb="1">
      <t>チク</t>
    </rPh>
    <rPh sb="1" eb="2">
      <t>ゴ</t>
    </rPh>
    <rPh sb="4" eb="5">
      <t>ネン</t>
    </rPh>
    <rPh sb="5" eb="7">
      <t>ケイカ</t>
    </rPh>
    <rPh sb="13" eb="15">
      <t>イジ</t>
    </rPh>
    <rPh sb="15" eb="17">
      <t>カンリ</t>
    </rPh>
    <rPh sb="18" eb="20">
      <t>テキセイ</t>
    </rPh>
    <rPh sb="21" eb="22">
      <t>オコナ</t>
    </rPh>
    <rPh sb="27" eb="29">
      <t>メダ</t>
    </rPh>
    <rPh sb="31" eb="33">
      <t>レッカ</t>
    </rPh>
    <rPh sb="40" eb="43">
      <t>セイサンキ</t>
    </rPh>
    <rPh sb="48" eb="51">
      <t>サクネンド</t>
    </rPh>
    <rPh sb="51" eb="53">
      <t>コウシン</t>
    </rPh>
    <rPh sb="55" eb="57">
      <t>コウガク</t>
    </rPh>
    <rPh sb="57" eb="59">
      <t>シヘイ</t>
    </rPh>
    <rPh sb="59" eb="61">
      <t>タイオウ</t>
    </rPh>
    <rPh sb="64" eb="66">
      <t>コウツウ</t>
    </rPh>
    <rPh sb="66" eb="67">
      <t>ケイ</t>
    </rPh>
    <rPh sb="72" eb="74">
      <t>シハラ</t>
    </rPh>
    <rPh sb="75" eb="77">
      <t>タイオウ</t>
    </rPh>
    <rPh sb="79" eb="82">
      <t>リベンセイ</t>
    </rPh>
    <rPh sb="83" eb="84">
      <t>タカ</t>
    </rPh>
    <phoneticPr fontId="6"/>
  </si>
  <si>
    <t>①収益的収支比率は平均値を下回っており、わずかに下降傾向にある。また、②他会計補助金比率については平成２７年度から平均値を大きく上回っている。
これは、駐車場の下階（１，２階）にある商業施設の休業に加え、ビルの大規模修繕積立金の負担額増によるもの。</t>
    <rPh sb="1" eb="4">
      <t>シュウエキテキ</t>
    </rPh>
    <rPh sb="4" eb="6">
      <t>シュウシ</t>
    </rPh>
    <rPh sb="6" eb="8">
      <t>ヒリツ</t>
    </rPh>
    <rPh sb="9" eb="12">
      <t>ヘイキンチ</t>
    </rPh>
    <rPh sb="13" eb="15">
      <t>シタマワ</t>
    </rPh>
    <rPh sb="24" eb="26">
      <t>カコウ</t>
    </rPh>
    <rPh sb="26" eb="28">
      <t>ケイコウ</t>
    </rPh>
    <rPh sb="36" eb="37">
      <t>タ</t>
    </rPh>
    <rPh sb="37" eb="39">
      <t>カイケイ</t>
    </rPh>
    <rPh sb="39" eb="42">
      <t>ホジョキン</t>
    </rPh>
    <rPh sb="42" eb="44">
      <t>ヒリツ</t>
    </rPh>
    <rPh sb="49" eb="51">
      <t>ヘイセイ</t>
    </rPh>
    <rPh sb="53" eb="55">
      <t>ネンド</t>
    </rPh>
    <rPh sb="57" eb="60">
      <t>ヘイキンチ</t>
    </rPh>
    <rPh sb="61" eb="62">
      <t>オオ</t>
    </rPh>
    <rPh sb="64" eb="66">
      <t>ウワマワ</t>
    </rPh>
    <rPh sb="76" eb="79">
      <t>チュウシャジョウ</t>
    </rPh>
    <rPh sb="80" eb="81">
      <t>シタ</t>
    </rPh>
    <rPh sb="81" eb="82">
      <t>カイ</t>
    </rPh>
    <rPh sb="86" eb="87">
      <t>カイ</t>
    </rPh>
    <rPh sb="91" eb="93">
      <t>ショウギョウ</t>
    </rPh>
    <rPh sb="93" eb="95">
      <t>シセツ</t>
    </rPh>
    <rPh sb="96" eb="98">
      <t>キュウギョウ</t>
    </rPh>
    <rPh sb="99" eb="100">
      <t>クワ</t>
    </rPh>
    <rPh sb="105" eb="108">
      <t>ダイキボ</t>
    </rPh>
    <rPh sb="108" eb="110">
      <t>シュウゼン</t>
    </rPh>
    <rPh sb="110" eb="112">
      <t>ツミタテ</t>
    </rPh>
    <rPh sb="112" eb="113">
      <t>キン</t>
    </rPh>
    <rPh sb="114" eb="116">
      <t>フタン</t>
    </rPh>
    <rPh sb="116" eb="117">
      <t>ガク</t>
    </rPh>
    <rPh sb="117" eb="118">
      <t>ゾウ</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</si>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</sst>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104.7</c:v>
                </c:pt>
                <c:pt idx="1">
                  <c:v>102.8</c:v>
                </c:pt>
                <c:pt idx="2">
                  <c:v>90.2</c:v>
                </c:pt>
                <c:pt idx="3">
                  <c:v>90.5</c:v>
                </c:pt>
                <c:pt idx="4">
                  <c:v>79.8</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95004928"/>
        <c:axId val="9501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522.6</c:v>
                </c:pt>
                <c:pt idx="1">
                  <c:v>167.5</c:v>
                </c:pt>
                <c:pt idx="2">
                  <c:v>161.30000000000001</c:v>
                </c:pt>
                <c:pt idx="3">
                  <c:v>184.6</c:v>
                </c:pt>
                <c:pt idx="4">
                  <c:v>208.2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95004928"/>
        <c:axId val="95015296"/>
      </c:lineChart>
      <c:dateAx>
        <c:axId val="95004928"/>
        <c:scaling>
          <c:orientation val="minMax"/>
        </c:scaling>
        <c:delete val="1"/>
        <c:axPos val="b"/>
        <c:numFmt formatCode="ge" sourceLinked="1"/>
        <c:majorTickMark val="none"/>
        <c:minorTickMark val="none"/>
        <c:tickLblPos val="none"/>
        <c:crossAx val="95015296"/>
        <c:crosses val="autoZero"/>
        <c:auto val="1"/>
        <c:lblOffset val="100"/>
        <c:baseTimeUnit val="years"/>
      </c:dateAx>
      <c:valAx>
        <c:axId val="9501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00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01107968"/>
        <c:axId val="10111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478.3</c:v>
                </c:pt>
                <c:pt idx="1">
                  <c:v>218.9</c:v>
                </c:pt>
                <c:pt idx="2">
                  <c:v>198.4</c:v>
                </c:pt>
                <c:pt idx="3">
                  <c:v>166.3</c:v>
                </c:pt>
                <c:pt idx="4">
                  <c:v>161.6</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01107968"/>
        <c:axId val="101114240"/>
      </c:lineChart>
      <c:dateAx>
        <c:axId val="101107968"/>
        <c:scaling>
          <c:orientation val="minMax"/>
        </c:scaling>
        <c:delete val="1"/>
        <c:axPos val="b"/>
        <c:numFmt formatCode="ge" sourceLinked="1"/>
        <c:majorTickMark val="none"/>
        <c:minorTickMark val="none"/>
        <c:tickLblPos val="none"/>
        <c:crossAx val="101114240"/>
        <c:crosses val="autoZero"/>
        <c:auto val="1"/>
        <c:lblOffset val="100"/>
        <c:baseTimeUnit val="years"/>
      </c:dateAx>
      <c:valAx>
        <c:axId val="10111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10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01238656"/>
        <c:axId val="1012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01238656"/>
        <c:axId val="101253120"/>
      </c:lineChart>
      <c:dateAx>
        <c:axId val="101238656"/>
        <c:scaling>
          <c:orientation val="minMax"/>
        </c:scaling>
        <c:delete val="1"/>
        <c:axPos val="b"/>
        <c:numFmt formatCode="ge" sourceLinked="1"/>
        <c:majorTickMark val="none"/>
        <c:minorTickMark val="none"/>
        <c:tickLblPos val="none"/>
        <c:crossAx val="101253120"/>
        <c:crosses val="autoZero"/>
        <c:auto val="1"/>
        <c:lblOffset val="100"/>
        <c:baseTimeUnit val="years"/>
      </c:dateAx>
      <c:valAx>
        <c:axId val="10125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23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01280768"/>
        <c:axId val="10128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01280768"/>
        <c:axId val="101287040"/>
      </c:lineChart>
      <c:dateAx>
        <c:axId val="101280768"/>
        <c:scaling>
          <c:orientation val="minMax"/>
        </c:scaling>
        <c:delete val="1"/>
        <c:axPos val="b"/>
        <c:numFmt formatCode="ge" sourceLinked="1"/>
        <c:majorTickMark val="none"/>
        <c:minorTickMark val="none"/>
        <c:tickLblPos val="none"/>
        <c:crossAx val="101287040"/>
        <c:crosses val="autoZero"/>
        <c:auto val="1"/>
        <c:lblOffset val="100"/>
        <c:baseTimeUnit val="years"/>
      </c:dateAx>
      <c:valAx>
        <c:axId val="10128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28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7.9</c:v>
                </c:pt>
                <c:pt idx="1">
                  <c:v>9.8000000000000007</c:v>
                </c:pt>
                <c:pt idx="2">
                  <c:v>12.2</c:v>
                </c:pt>
                <c:pt idx="3">
                  <c:v>29.6</c:v>
                </c:pt>
                <c:pt idx="4">
                  <c:v>29.9</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01325824"/>
        <c:axId val="10133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12.9</c:v>
                </c:pt>
                <c:pt idx="1">
                  <c:v>12.3</c:v>
                </c:pt>
                <c:pt idx="2">
                  <c:v>14.6</c:v>
                </c:pt>
                <c:pt idx="3">
                  <c:v>14.1</c:v>
                </c:pt>
                <c:pt idx="4">
                  <c:v>11.9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01325824"/>
        <c:axId val="101332096"/>
      </c:lineChart>
      <c:dateAx>
        <c:axId val="101325824"/>
        <c:scaling>
          <c:orientation val="minMax"/>
        </c:scaling>
        <c:delete val="1"/>
        <c:axPos val="b"/>
        <c:numFmt formatCode="ge" sourceLinked="1"/>
        <c:majorTickMark val="none"/>
        <c:minorTickMark val="none"/>
        <c:tickLblPos val="none"/>
        <c:crossAx val="101332096"/>
        <c:crosses val="autoZero"/>
        <c:auto val="1"/>
        <c:lblOffset val="100"/>
        <c:baseTimeUnit val="years"/>
      </c:dateAx>
      <c:valAx>
        <c:axId val="10133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32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16</c:v>
                </c:pt>
                <c:pt idx="1">
                  <c:v>21</c:v>
                </c:pt>
                <c:pt idx="2">
                  <c:v>29</c:v>
                </c:pt>
                <c:pt idx="3">
                  <c:v>69</c:v>
                </c:pt>
                <c:pt idx="4">
                  <c:v>79</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01382784"/>
        <c:axId val="10138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171</c:v>
                </c:pt>
                <c:pt idx="1">
                  <c:v>125</c:v>
                </c:pt>
                <c:pt idx="2">
                  <c:v>211</c:v>
                </c:pt>
                <c:pt idx="3">
                  <c:v>118</c:v>
                </c:pt>
                <c:pt idx="4">
                  <c:v>104</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01382784"/>
        <c:axId val="101389056"/>
      </c:lineChart>
      <c:dateAx>
        <c:axId val="101382784"/>
        <c:scaling>
          <c:orientation val="minMax"/>
        </c:scaling>
        <c:delete val="1"/>
        <c:axPos val="b"/>
        <c:numFmt formatCode="ge" sourceLinked="1"/>
        <c:majorTickMark val="none"/>
        <c:minorTickMark val="none"/>
        <c:tickLblPos val="none"/>
        <c:crossAx val="101389056"/>
        <c:crosses val="autoZero"/>
        <c:auto val="1"/>
        <c:lblOffset val="100"/>
        <c:baseTimeUnit val="years"/>
      </c:dateAx>
      <c:valAx>
        <c:axId val="101389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38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378.1</c:v>
                </c:pt>
                <c:pt idx="1">
                  <c:v>368.1</c:v>
                </c:pt>
                <c:pt idx="2">
                  <c:v>336.3</c:v>
                </c:pt>
                <c:pt idx="3">
                  <c:v>306.3</c:v>
                </c:pt>
                <c:pt idx="4">
                  <c:v>268.8</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01425920"/>
        <c:axId val="10142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139.4</c:v>
                </c:pt>
                <c:pt idx="1">
                  <c:v>142.6</c:v>
                </c:pt>
                <c:pt idx="2">
                  <c:v>138.5</c:v>
                </c:pt>
                <c:pt idx="3">
                  <c:v>139.1</c:v>
                </c:pt>
                <c:pt idx="4">
                  <c:v>137.1</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01425920"/>
        <c:axId val="101427840"/>
      </c:lineChart>
      <c:dateAx>
        <c:axId val="101425920"/>
        <c:scaling>
          <c:orientation val="minMax"/>
        </c:scaling>
        <c:delete val="1"/>
        <c:axPos val="b"/>
        <c:numFmt formatCode="ge" sourceLinked="1"/>
        <c:majorTickMark val="none"/>
        <c:minorTickMark val="none"/>
        <c:tickLblPos val="none"/>
        <c:crossAx val="101427840"/>
        <c:crosses val="autoZero"/>
        <c:auto val="1"/>
        <c:lblOffset val="100"/>
        <c:baseTimeUnit val="years"/>
      </c:dateAx>
      <c:valAx>
        <c:axId val="10142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42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4.5</c:v>
                </c:pt>
                <c:pt idx="1">
                  <c:v>2.7</c:v>
                </c:pt>
                <c:pt idx="2">
                  <c:v>-10.9</c:v>
                </c:pt>
                <c:pt idx="3">
                  <c:v>-10.5</c:v>
                </c:pt>
                <c:pt idx="4">
                  <c:v>-25.3</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01462400"/>
        <c:axId val="10146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35.799999999999997</c:v>
                </c:pt>
                <c:pt idx="1">
                  <c:v>37</c:v>
                </c:pt>
                <c:pt idx="2">
                  <c:v>40.200000000000003</c:v>
                </c:pt>
                <c:pt idx="3">
                  <c:v>43.1</c:v>
                </c:pt>
                <c:pt idx="4">
                  <c:v>42.8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01462400"/>
        <c:axId val="101464320"/>
      </c:lineChart>
      <c:dateAx>
        <c:axId val="101462400"/>
        <c:scaling>
          <c:orientation val="minMax"/>
        </c:scaling>
        <c:delete val="1"/>
        <c:axPos val="b"/>
        <c:numFmt formatCode="ge" sourceLinked="1"/>
        <c:majorTickMark val="none"/>
        <c:minorTickMark val="none"/>
        <c:tickLblPos val="none"/>
        <c:crossAx val="101464320"/>
        <c:crosses val="autoZero"/>
        <c:auto val="1"/>
        <c:lblOffset val="100"/>
        <c:baseTimeUnit val="years"/>
      </c:dateAx>
      <c:valAx>
        <c:axId val="10146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46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-1470</c:v>
                </c:pt>
                <c:pt idx="1">
                  <c:v>-3223</c:v>
                </c:pt>
                <c:pt idx="2">
                  <c:v>-10442</c:v>
                </c:pt>
                <c:pt idx="3">
                  <c:v>-16364</c:v>
                </c:pt>
                <c:pt idx="4">
                  <c:v>-20727</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01510144"/>
        <c:axId val="10165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22849</c:v>
                </c:pt>
                <c:pt idx="1">
                  <c:v>22692</c:v>
                </c:pt>
                <c:pt idx="2">
                  <c:v>20190</c:v>
                </c:pt>
                <c:pt idx="3">
                  <c:v>23532</c:v>
                </c:pt>
                <c:pt idx="4">
                  <c:v>24251</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01510144"/>
        <c:axId val="101655680"/>
      </c:lineChart>
      <c:dateAx>
        <c:axId val="101510144"/>
        <c:scaling>
          <c:orientation val="minMax"/>
        </c:scaling>
        <c:delete val="1"/>
        <c:axPos val="b"/>
        <c:numFmt formatCode="ge" sourceLinked="1"/>
        <c:majorTickMark val="none"/>
        <c:minorTickMark val="none"/>
        <c:tickLblPos val="none"/>
        <c:crossAx val="101655680"/>
        <c:crosses val="autoZero"/>
        <c:auto val="1"/>
        <c:lblOffset val="100"/>
        <c:baseTimeUnit val="years"/>
      </c:dateAx>
      <c:valAx>
        <c:axId val="101655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51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4" zoomScaleNormal="100" zoomScaleSheetLayoutView="70" workbookViewId="0">
      <selection activeCell="FJ8" sqref="FJ8:GX8"/>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41" t="str">
        <f>データ!H6&amp;"　"&amp;データ!I6</f>
        <v>愛知県半田市　知多半田駅前再開発ビル駐車場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5"/>
      <c r="GZ7" s="5"/>
      <c r="HA7" s="5"/>
      <c r="HB7" s="5"/>
      <c r="HC7" s="5"/>
      <c r="HD7" s="5"/>
      <c r="HE7" s="5"/>
      <c r="HF7" s="5"/>
      <c r="HG7" s="5"/>
      <c r="HH7" s="5"/>
      <c r="HI7" s="5"/>
      <c r="HJ7" s="5"/>
      <c r="HK7" s="5"/>
      <c r="HL7" s="5"/>
      <c r="HM7" s="5"/>
      <c r="HN7" s="5"/>
      <c r="HO7" s="5"/>
      <c r="HP7" s="5"/>
      <c r="HQ7" s="5"/>
      <c r="HR7" s="5"/>
      <c r="HS7" s="5"/>
      <c r="HT7" s="5"/>
      <c r="HU7" s="5"/>
      <c r="HV7" s="5"/>
      <c r="HW7" s="5"/>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4"/>
      <c r="ND7" s="7" t="s">
        <v>9</v>
      </c>
      <c r="NE7" s="8"/>
      <c r="NF7" s="8"/>
      <c r="NG7" s="8"/>
      <c r="NH7" s="8"/>
      <c r="NI7" s="8"/>
      <c r="NJ7" s="8"/>
      <c r="NK7" s="8"/>
      <c r="NL7" s="8"/>
      <c r="NM7" s="8"/>
      <c r="NN7" s="8"/>
      <c r="NO7" s="8"/>
      <c r="NP7" s="8"/>
      <c r="NQ7" s="9"/>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Ａ１Ｂ２</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37" t="s">
        <v>135</v>
      </c>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5"/>
      <c r="GZ8" s="5"/>
      <c r="HA8" s="5"/>
      <c r="HB8" s="5"/>
      <c r="HC8" s="5"/>
      <c r="HD8" s="5"/>
      <c r="HE8" s="5"/>
      <c r="HF8" s="5"/>
      <c r="HG8" s="5"/>
      <c r="HH8" s="5"/>
      <c r="HI8" s="5"/>
      <c r="HJ8" s="5"/>
      <c r="HK8" s="5"/>
      <c r="HL8" s="5"/>
      <c r="HM8" s="5"/>
      <c r="HN8" s="5"/>
      <c r="HO8" s="5"/>
      <c r="HP8" s="5"/>
      <c r="HQ8" s="5"/>
      <c r="HR8" s="5"/>
      <c r="HS8" s="5"/>
      <c r="HT8" s="5"/>
      <c r="HU8" s="5"/>
      <c r="HV8" s="5"/>
      <c r="HW8" s="5"/>
      <c r="HX8" s="127" t="str">
        <f>データ!S7</f>
        <v>公共施設</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無</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5248</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4"/>
      <c r="ND8" s="131" t="s">
        <v>10</v>
      </c>
      <c r="NE8" s="132"/>
      <c r="NF8" s="10" t="s">
        <v>11</v>
      </c>
      <c r="NG8" s="11"/>
      <c r="NH8" s="11"/>
      <c r="NI8" s="11"/>
      <c r="NJ8" s="11"/>
      <c r="NK8" s="11"/>
      <c r="NL8" s="11"/>
      <c r="NM8" s="11"/>
      <c r="NN8" s="11"/>
      <c r="NO8" s="11"/>
      <c r="NP8" s="11"/>
      <c r="NQ8" s="12"/>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4"/>
      <c r="ND9" s="138" t="s">
        <v>19</v>
      </c>
      <c r="NE9" s="139"/>
      <c r="NF9" s="13" t="s">
        <v>20</v>
      </c>
      <c r="NG9" s="14"/>
      <c r="NH9" s="14"/>
      <c r="NI9" s="14"/>
      <c r="NJ9" s="14"/>
      <c r="NK9" s="14"/>
      <c r="NL9" s="14"/>
      <c r="NM9" s="14"/>
      <c r="NN9" s="14"/>
      <c r="NO9" s="14"/>
      <c r="NP9" s="14"/>
      <c r="NQ9" s="15"/>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tr">
        <f>データ!P7</f>
        <v>その他駐車場</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3" t="str">
        <f>データ!Q7</f>
        <v>立体式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10</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6">
        <f>データ!V7</f>
        <v>160</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200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利用料金制</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19"/>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9" t="s">
        <v>23</v>
      </c>
      <c r="NE11" s="129"/>
      <c r="NF11" s="129"/>
      <c r="NG11" s="129"/>
      <c r="NH11" s="129"/>
      <c r="NI11" s="129"/>
      <c r="NJ11" s="129"/>
      <c r="NK11" s="129"/>
      <c r="NL11" s="129"/>
      <c r="NM11" s="129"/>
      <c r="NN11" s="129"/>
      <c r="NO11" s="129"/>
      <c r="NP11" s="129"/>
      <c r="NQ11" s="129"/>
      <c r="NR11" s="129"/>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9"/>
      <c r="NE12" s="129"/>
      <c r="NF12" s="129"/>
      <c r="NG12" s="129"/>
      <c r="NH12" s="129"/>
      <c r="NI12" s="129"/>
      <c r="NJ12" s="129"/>
      <c r="NK12" s="129"/>
      <c r="NL12" s="129"/>
      <c r="NM12" s="129"/>
      <c r="NN12" s="129"/>
      <c r="NO12" s="129"/>
      <c r="NP12" s="129"/>
      <c r="NQ12" s="129"/>
      <c r="NR12" s="129"/>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0"/>
      <c r="NE13" s="130"/>
      <c r="NF13" s="130"/>
      <c r="NG13" s="130"/>
      <c r="NH13" s="130"/>
      <c r="NI13" s="130"/>
      <c r="NJ13" s="130"/>
      <c r="NK13" s="130"/>
      <c r="NL13" s="130"/>
      <c r="NM13" s="130"/>
      <c r="NN13" s="130"/>
      <c r="NO13" s="130"/>
      <c r="NP13" s="130"/>
      <c r="NQ13" s="130"/>
      <c r="NR13" s="130"/>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116" t="s">
        <v>134</v>
      </c>
      <c r="NE15" s="117"/>
      <c r="NF15" s="117"/>
      <c r="NG15" s="117"/>
      <c r="NH15" s="117"/>
      <c r="NI15" s="117"/>
      <c r="NJ15" s="117"/>
      <c r="NK15" s="117"/>
      <c r="NL15" s="117"/>
      <c r="NM15" s="117"/>
      <c r="NN15" s="117"/>
      <c r="NO15" s="117"/>
      <c r="NP15" s="117"/>
      <c r="NQ15" s="117"/>
      <c r="NR15" s="118"/>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6"/>
      <c r="NE16" s="117"/>
      <c r="NF16" s="117"/>
      <c r="NG16" s="117"/>
      <c r="NH16" s="117"/>
      <c r="NI16" s="117"/>
      <c r="NJ16" s="117"/>
      <c r="NK16" s="117"/>
      <c r="NL16" s="117"/>
      <c r="NM16" s="117"/>
      <c r="NN16" s="117"/>
      <c r="NO16" s="117"/>
      <c r="NP16" s="117"/>
      <c r="NQ16" s="117"/>
      <c r="NR16" s="118"/>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6"/>
      <c r="NE17" s="117"/>
      <c r="NF17" s="117"/>
      <c r="NG17" s="117"/>
      <c r="NH17" s="117"/>
      <c r="NI17" s="117"/>
      <c r="NJ17" s="117"/>
      <c r="NK17" s="117"/>
      <c r="NL17" s="117"/>
      <c r="NM17" s="117"/>
      <c r="NN17" s="117"/>
      <c r="NO17" s="117"/>
      <c r="NP17" s="117"/>
      <c r="NQ17" s="117"/>
      <c r="NR17" s="118"/>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6"/>
      <c r="NE18" s="117"/>
      <c r="NF18" s="117"/>
      <c r="NG18" s="117"/>
      <c r="NH18" s="117"/>
      <c r="NI18" s="117"/>
      <c r="NJ18" s="117"/>
      <c r="NK18" s="117"/>
      <c r="NL18" s="117"/>
      <c r="NM18" s="117"/>
      <c r="NN18" s="117"/>
      <c r="NO18" s="117"/>
      <c r="NP18" s="117"/>
      <c r="NQ18" s="117"/>
      <c r="NR18" s="118"/>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6"/>
      <c r="NE19" s="117"/>
      <c r="NF19" s="117"/>
      <c r="NG19" s="117"/>
      <c r="NH19" s="117"/>
      <c r="NI19" s="117"/>
      <c r="NJ19" s="117"/>
      <c r="NK19" s="117"/>
      <c r="NL19" s="117"/>
      <c r="NM19" s="117"/>
      <c r="NN19" s="117"/>
      <c r="NO19" s="117"/>
      <c r="NP19" s="117"/>
      <c r="NQ19" s="117"/>
      <c r="NR19" s="118"/>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6"/>
      <c r="NE20" s="117"/>
      <c r="NF20" s="117"/>
      <c r="NG20" s="117"/>
      <c r="NH20" s="117"/>
      <c r="NI20" s="117"/>
      <c r="NJ20" s="117"/>
      <c r="NK20" s="117"/>
      <c r="NL20" s="117"/>
      <c r="NM20" s="117"/>
      <c r="NN20" s="117"/>
      <c r="NO20" s="117"/>
      <c r="NP20" s="117"/>
      <c r="NQ20" s="117"/>
      <c r="NR20" s="118"/>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6"/>
      <c r="NE21" s="117"/>
      <c r="NF21" s="117"/>
      <c r="NG21" s="117"/>
      <c r="NH21" s="117"/>
      <c r="NI21" s="117"/>
      <c r="NJ21" s="117"/>
      <c r="NK21" s="117"/>
      <c r="NL21" s="117"/>
      <c r="NM21" s="117"/>
      <c r="NN21" s="117"/>
      <c r="NO21" s="117"/>
      <c r="NP21" s="117"/>
      <c r="NQ21" s="117"/>
      <c r="NR21" s="118"/>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6"/>
      <c r="NE22" s="117"/>
      <c r="NF22" s="117"/>
      <c r="NG22" s="117"/>
      <c r="NH22" s="117"/>
      <c r="NI22" s="117"/>
      <c r="NJ22" s="117"/>
      <c r="NK22" s="117"/>
      <c r="NL22" s="117"/>
      <c r="NM22" s="117"/>
      <c r="NN22" s="117"/>
      <c r="NO22" s="117"/>
      <c r="NP22" s="117"/>
      <c r="NQ22" s="117"/>
      <c r="NR22" s="118"/>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6"/>
      <c r="NE23" s="117"/>
      <c r="NF23" s="117"/>
      <c r="NG23" s="117"/>
      <c r="NH23" s="117"/>
      <c r="NI23" s="117"/>
      <c r="NJ23" s="117"/>
      <c r="NK23" s="117"/>
      <c r="NL23" s="117"/>
      <c r="NM23" s="117"/>
      <c r="NN23" s="117"/>
      <c r="NO23" s="117"/>
      <c r="NP23" s="117"/>
      <c r="NQ23" s="117"/>
      <c r="NR23" s="118"/>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6"/>
      <c r="NE24" s="117"/>
      <c r="NF24" s="117"/>
      <c r="NG24" s="117"/>
      <c r="NH24" s="117"/>
      <c r="NI24" s="117"/>
      <c r="NJ24" s="117"/>
      <c r="NK24" s="117"/>
      <c r="NL24" s="117"/>
      <c r="NM24" s="117"/>
      <c r="NN24" s="117"/>
      <c r="NO24" s="117"/>
      <c r="NP24" s="117"/>
      <c r="NQ24" s="117"/>
      <c r="NR24" s="118"/>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6"/>
      <c r="NE25" s="117"/>
      <c r="NF25" s="117"/>
      <c r="NG25" s="117"/>
      <c r="NH25" s="117"/>
      <c r="NI25" s="117"/>
      <c r="NJ25" s="117"/>
      <c r="NK25" s="117"/>
      <c r="NL25" s="117"/>
      <c r="NM25" s="117"/>
      <c r="NN25" s="117"/>
      <c r="NO25" s="117"/>
      <c r="NP25" s="117"/>
      <c r="NQ25" s="117"/>
      <c r="NR25" s="118"/>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6"/>
      <c r="NE26" s="117"/>
      <c r="NF26" s="117"/>
      <c r="NG26" s="117"/>
      <c r="NH26" s="117"/>
      <c r="NI26" s="117"/>
      <c r="NJ26" s="117"/>
      <c r="NK26" s="117"/>
      <c r="NL26" s="117"/>
      <c r="NM26" s="117"/>
      <c r="NN26" s="117"/>
      <c r="NO26" s="117"/>
      <c r="NP26" s="117"/>
      <c r="NQ26" s="117"/>
      <c r="NR26" s="118"/>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6"/>
      <c r="NE27" s="117"/>
      <c r="NF27" s="117"/>
      <c r="NG27" s="117"/>
      <c r="NH27" s="117"/>
      <c r="NI27" s="117"/>
      <c r="NJ27" s="117"/>
      <c r="NK27" s="117"/>
      <c r="NL27" s="117"/>
      <c r="NM27" s="117"/>
      <c r="NN27" s="117"/>
      <c r="NO27" s="117"/>
      <c r="NP27" s="117"/>
      <c r="NQ27" s="117"/>
      <c r="NR27" s="118"/>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6"/>
      <c r="NE28" s="117"/>
      <c r="NF28" s="117"/>
      <c r="NG28" s="117"/>
      <c r="NH28" s="117"/>
      <c r="NI28" s="117"/>
      <c r="NJ28" s="117"/>
      <c r="NK28" s="117"/>
      <c r="NL28" s="117"/>
      <c r="NM28" s="117"/>
      <c r="NN28" s="117"/>
      <c r="NO28" s="117"/>
      <c r="NP28" s="117"/>
      <c r="NQ28" s="117"/>
      <c r="NR28" s="118"/>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6"/>
      <c r="NE29" s="117"/>
      <c r="NF29" s="117"/>
      <c r="NG29" s="117"/>
      <c r="NH29" s="117"/>
      <c r="NI29" s="117"/>
      <c r="NJ29" s="117"/>
      <c r="NK29" s="117"/>
      <c r="NL29" s="117"/>
      <c r="NM29" s="117"/>
      <c r="NN29" s="117"/>
      <c r="NO29" s="117"/>
      <c r="NP29" s="117"/>
      <c r="NQ29" s="117"/>
      <c r="NR29" s="118"/>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116"/>
      <c r="NE30" s="117"/>
      <c r="NF30" s="117"/>
      <c r="NG30" s="117"/>
      <c r="NH30" s="117"/>
      <c r="NI30" s="117"/>
      <c r="NJ30" s="117"/>
      <c r="NK30" s="117"/>
      <c r="NL30" s="117"/>
      <c r="NM30" s="117"/>
      <c r="NN30" s="117"/>
      <c r="NO30" s="117"/>
      <c r="NP30" s="117"/>
      <c r="NQ30" s="117"/>
      <c r="NR30" s="118"/>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104.7</v>
      </c>
      <c r="V31" s="111"/>
      <c r="W31" s="111"/>
      <c r="X31" s="111"/>
      <c r="Y31" s="111"/>
      <c r="Z31" s="111"/>
      <c r="AA31" s="111"/>
      <c r="AB31" s="111"/>
      <c r="AC31" s="111"/>
      <c r="AD31" s="111"/>
      <c r="AE31" s="111"/>
      <c r="AF31" s="111"/>
      <c r="AG31" s="111"/>
      <c r="AH31" s="111"/>
      <c r="AI31" s="111"/>
      <c r="AJ31" s="111"/>
      <c r="AK31" s="111"/>
      <c r="AL31" s="111"/>
      <c r="AM31" s="111"/>
      <c r="AN31" s="111">
        <f>データ!Z7</f>
        <v>102.8</v>
      </c>
      <c r="AO31" s="111"/>
      <c r="AP31" s="111"/>
      <c r="AQ31" s="111"/>
      <c r="AR31" s="111"/>
      <c r="AS31" s="111"/>
      <c r="AT31" s="111"/>
      <c r="AU31" s="111"/>
      <c r="AV31" s="111"/>
      <c r="AW31" s="111"/>
      <c r="AX31" s="111"/>
      <c r="AY31" s="111"/>
      <c r="AZ31" s="111"/>
      <c r="BA31" s="111"/>
      <c r="BB31" s="111"/>
      <c r="BC31" s="111"/>
      <c r="BD31" s="111"/>
      <c r="BE31" s="111"/>
      <c r="BF31" s="111"/>
      <c r="BG31" s="111">
        <f>データ!AA7</f>
        <v>90.2</v>
      </c>
      <c r="BH31" s="111"/>
      <c r="BI31" s="111"/>
      <c r="BJ31" s="111"/>
      <c r="BK31" s="111"/>
      <c r="BL31" s="111"/>
      <c r="BM31" s="111"/>
      <c r="BN31" s="111"/>
      <c r="BO31" s="111"/>
      <c r="BP31" s="111"/>
      <c r="BQ31" s="111"/>
      <c r="BR31" s="111"/>
      <c r="BS31" s="111"/>
      <c r="BT31" s="111"/>
      <c r="BU31" s="111"/>
      <c r="BV31" s="111"/>
      <c r="BW31" s="111"/>
      <c r="BX31" s="111"/>
      <c r="BY31" s="111"/>
      <c r="BZ31" s="111">
        <f>データ!AB7</f>
        <v>90.5</v>
      </c>
      <c r="CA31" s="111"/>
      <c r="CB31" s="111"/>
      <c r="CC31" s="111"/>
      <c r="CD31" s="111"/>
      <c r="CE31" s="111"/>
      <c r="CF31" s="111"/>
      <c r="CG31" s="111"/>
      <c r="CH31" s="111"/>
      <c r="CI31" s="111"/>
      <c r="CJ31" s="111"/>
      <c r="CK31" s="111"/>
      <c r="CL31" s="111"/>
      <c r="CM31" s="111"/>
      <c r="CN31" s="111"/>
      <c r="CO31" s="111"/>
      <c r="CP31" s="111"/>
      <c r="CQ31" s="111"/>
      <c r="CR31" s="111"/>
      <c r="CS31" s="111">
        <f>データ!AC7</f>
        <v>79.8</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7.9</v>
      </c>
      <c r="EM31" s="111"/>
      <c r="EN31" s="111"/>
      <c r="EO31" s="111"/>
      <c r="EP31" s="111"/>
      <c r="EQ31" s="111"/>
      <c r="ER31" s="111"/>
      <c r="ES31" s="111"/>
      <c r="ET31" s="111"/>
      <c r="EU31" s="111"/>
      <c r="EV31" s="111"/>
      <c r="EW31" s="111"/>
      <c r="EX31" s="111"/>
      <c r="EY31" s="111"/>
      <c r="EZ31" s="111"/>
      <c r="FA31" s="111"/>
      <c r="FB31" s="111"/>
      <c r="FC31" s="111"/>
      <c r="FD31" s="111"/>
      <c r="FE31" s="111">
        <f>データ!AK7</f>
        <v>9.8000000000000007</v>
      </c>
      <c r="FF31" s="111"/>
      <c r="FG31" s="111"/>
      <c r="FH31" s="111"/>
      <c r="FI31" s="111"/>
      <c r="FJ31" s="111"/>
      <c r="FK31" s="111"/>
      <c r="FL31" s="111"/>
      <c r="FM31" s="111"/>
      <c r="FN31" s="111"/>
      <c r="FO31" s="111"/>
      <c r="FP31" s="111"/>
      <c r="FQ31" s="111"/>
      <c r="FR31" s="111"/>
      <c r="FS31" s="111"/>
      <c r="FT31" s="111"/>
      <c r="FU31" s="111"/>
      <c r="FV31" s="111"/>
      <c r="FW31" s="111"/>
      <c r="FX31" s="111">
        <f>データ!AL7</f>
        <v>12.2</v>
      </c>
      <c r="FY31" s="111"/>
      <c r="FZ31" s="111"/>
      <c r="GA31" s="111"/>
      <c r="GB31" s="111"/>
      <c r="GC31" s="111"/>
      <c r="GD31" s="111"/>
      <c r="GE31" s="111"/>
      <c r="GF31" s="111"/>
      <c r="GG31" s="111"/>
      <c r="GH31" s="111"/>
      <c r="GI31" s="111"/>
      <c r="GJ31" s="111"/>
      <c r="GK31" s="111"/>
      <c r="GL31" s="111"/>
      <c r="GM31" s="111"/>
      <c r="GN31" s="111"/>
      <c r="GO31" s="111"/>
      <c r="GP31" s="111"/>
      <c r="GQ31" s="111">
        <f>データ!AM7</f>
        <v>29.6</v>
      </c>
      <c r="GR31" s="111"/>
      <c r="GS31" s="111"/>
      <c r="GT31" s="111"/>
      <c r="GU31" s="111"/>
      <c r="GV31" s="111"/>
      <c r="GW31" s="111"/>
      <c r="GX31" s="111"/>
      <c r="GY31" s="111"/>
      <c r="GZ31" s="111"/>
      <c r="HA31" s="111"/>
      <c r="HB31" s="111"/>
      <c r="HC31" s="111"/>
      <c r="HD31" s="111"/>
      <c r="HE31" s="111"/>
      <c r="HF31" s="111"/>
      <c r="HG31" s="111"/>
      <c r="HH31" s="111"/>
      <c r="HI31" s="111"/>
      <c r="HJ31" s="111">
        <f>データ!AN7</f>
        <v>29.9</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378.1</v>
      </c>
      <c r="JD31" s="82"/>
      <c r="JE31" s="82"/>
      <c r="JF31" s="82"/>
      <c r="JG31" s="82"/>
      <c r="JH31" s="82"/>
      <c r="JI31" s="82"/>
      <c r="JJ31" s="82"/>
      <c r="JK31" s="82"/>
      <c r="JL31" s="82"/>
      <c r="JM31" s="82"/>
      <c r="JN31" s="82"/>
      <c r="JO31" s="82"/>
      <c r="JP31" s="82"/>
      <c r="JQ31" s="82"/>
      <c r="JR31" s="82"/>
      <c r="JS31" s="82"/>
      <c r="JT31" s="82"/>
      <c r="JU31" s="83"/>
      <c r="JV31" s="81">
        <f>データ!DL7</f>
        <v>368.1</v>
      </c>
      <c r="JW31" s="82"/>
      <c r="JX31" s="82"/>
      <c r="JY31" s="82"/>
      <c r="JZ31" s="82"/>
      <c r="KA31" s="82"/>
      <c r="KB31" s="82"/>
      <c r="KC31" s="82"/>
      <c r="KD31" s="82"/>
      <c r="KE31" s="82"/>
      <c r="KF31" s="82"/>
      <c r="KG31" s="82"/>
      <c r="KH31" s="82"/>
      <c r="KI31" s="82"/>
      <c r="KJ31" s="82"/>
      <c r="KK31" s="82"/>
      <c r="KL31" s="82"/>
      <c r="KM31" s="82"/>
      <c r="KN31" s="83"/>
      <c r="KO31" s="81">
        <f>データ!DM7</f>
        <v>336.3</v>
      </c>
      <c r="KP31" s="82"/>
      <c r="KQ31" s="82"/>
      <c r="KR31" s="82"/>
      <c r="KS31" s="82"/>
      <c r="KT31" s="82"/>
      <c r="KU31" s="82"/>
      <c r="KV31" s="82"/>
      <c r="KW31" s="82"/>
      <c r="KX31" s="82"/>
      <c r="KY31" s="82"/>
      <c r="KZ31" s="82"/>
      <c r="LA31" s="82"/>
      <c r="LB31" s="82"/>
      <c r="LC31" s="82"/>
      <c r="LD31" s="82"/>
      <c r="LE31" s="82"/>
      <c r="LF31" s="82"/>
      <c r="LG31" s="83"/>
      <c r="LH31" s="81">
        <f>データ!DN7</f>
        <v>306.3</v>
      </c>
      <c r="LI31" s="82"/>
      <c r="LJ31" s="82"/>
      <c r="LK31" s="82"/>
      <c r="LL31" s="82"/>
      <c r="LM31" s="82"/>
      <c r="LN31" s="82"/>
      <c r="LO31" s="82"/>
      <c r="LP31" s="82"/>
      <c r="LQ31" s="82"/>
      <c r="LR31" s="82"/>
      <c r="LS31" s="82"/>
      <c r="LT31" s="82"/>
      <c r="LU31" s="82"/>
      <c r="LV31" s="82"/>
      <c r="LW31" s="82"/>
      <c r="LX31" s="82"/>
      <c r="LY31" s="82"/>
      <c r="LZ31" s="83"/>
      <c r="MA31" s="81">
        <f>データ!DO7</f>
        <v>268.8</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522.6</v>
      </c>
      <c r="V32" s="111"/>
      <c r="W32" s="111"/>
      <c r="X32" s="111"/>
      <c r="Y32" s="111"/>
      <c r="Z32" s="111"/>
      <c r="AA32" s="111"/>
      <c r="AB32" s="111"/>
      <c r="AC32" s="111"/>
      <c r="AD32" s="111"/>
      <c r="AE32" s="111"/>
      <c r="AF32" s="111"/>
      <c r="AG32" s="111"/>
      <c r="AH32" s="111"/>
      <c r="AI32" s="111"/>
      <c r="AJ32" s="111"/>
      <c r="AK32" s="111"/>
      <c r="AL32" s="111"/>
      <c r="AM32" s="111"/>
      <c r="AN32" s="111">
        <f>データ!AE7</f>
        <v>167.5</v>
      </c>
      <c r="AO32" s="111"/>
      <c r="AP32" s="111"/>
      <c r="AQ32" s="111"/>
      <c r="AR32" s="111"/>
      <c r="AS32" s="111"/>
      <c r="AT32" s="111"/>
      <c r="AU32" s="111"/>
      <c r="AV32" s="111"/>
      <c r="AW32" s="111"/>
      <c r="AX32" s="111"/>
      <c r="AY32" s="111"/>
      <c r="AZ32" s="111"/>
      <c r="BA32" s="111"/>
      <c r="BB32" s="111"/>
      <c r="BC32" s="111"/>
      <c r="BD32" s="111"/>
      <c r="BE32" s="111"/>
      <c r="BF32" s="111"/>
      <c r="BG32" s="111">
        <f>データ!AF7</f>
        <v>161.30000000000001</v>
      </c>
      <c r="BH32" s="111"/>
      <c r="BI32" s="111"/>
      <c r="BJ32" s="111"/>
      <c r="BK32" s="111"/>
      <c r="BL32" s="111"/>
      <c r="BM32" s="111"/>
      <c r="BN32" s="111"/>
      <c r="BO32" s="111"/>
      <c r="BP32" s="111"/>
      <c r="BQ32" s="111"/>
      <c r="BR32" s="111"/>
      <c r="BS32" s="111"/>
      <c r="BT32" s="111"/>
      <c r="BU32" s="111"/>
      <c r="BV32" s="111"/>
      <c r="BW32" s="111"/>
      <c r="BX32" s="111"/>
      <c r="BY32" s="111"/>
      <c r="BZ32" s="111">
        <f>データ!AG7</f>
        <v>184.6</v>
      </c>
      <c r="CA32" s="111"/>
      <c r="CB32" s="111"/>
      <c r="CC32" s="111"/>
      <c r="CD32" s="111"/>
      <c r="CE32" s="111"/>
      <c r="CF32" s="111"/>
      <c r="CG32" s="111"/>
      <c r="CH32" s="111"/>
      <c r="CI32" s="111"/>
      <c r="CJ32" s="111"/>
      <c r="CK32" s="111"/>
      <c r="CL32" s="111"/>
      <c r="CM32" s="111"/>
      <c r="CN32" s="111"/>
      <c r="CO32" s="111"/>
      <c r="CP32" s="111"/>
      <c r="CQ32" s="111"/>
      <c r="CR32" s="111"/>
      <c r="CS32" s="111">
        <f>データ!AH7</f>
        <v>208.2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12.9</v>
      </c>
      <c r="EM32" s="111"/>
      <c r="EN32" s="111"/>
      <c r="EO32" s="111"/>
      <c r="EP32" s="111"/>
      <c r="EQ32" s="111"/>
      <c r="ER32" s="111"/>
      <c r="ES32" s="111"/>
      <c r="ET32" s="111"/>
      <c r="EU32" s="111"/>
      <c r="EV32" s="111"/>
      <c r="EW32" s="111"/>
      <c r="EX32" s="111"/>
      <c r="EY32" s="111"/>
      <c r="EZ32" s="111"/>
      <c r="FA32" s="111"/>
      <c r="FB32" s="111"/>
      <c r="FC32" s="111"/>
      <c r="FD32" s="111"/>
      <c r="FE32" s="111">
        <f>データ!AP7</f>
        <v>12.3</v>
      </c>
      <c r="FF32" s="111"/>
      <c r="FG32" s="111"/>
      <c r="FH32" s="111"/>
      <c r="FI32" s="111"/>
      <c r="FJ32" s="111"/>
      <c r="FK32" s="111"/>
      <c r="FL32" s="111"/>
      <c r="FM32" s="111"/>
      <c r="FN32" s="111"/>
      <c r="FO32" s="111"/>
      <c r="FP32" s="111"/>
      <c r="FQ32" s="111"/>
      <c r="FR32" s="111"/>
      <c r="FS32" s="111"/>
      <c r="FT32" s="111"/>
      <c r="FU32" s="111"/>
      <c r="FV32" s="111"/>
      <c r="FW32" s="111"/>
      <c r="FX32" s="111">
        <f>データ!AQ7</f>
        <v>14.6</v>
      </c>
      <c r="FY32" s="111"/>
      <c r="FZ32" s="111"/>
      <c r="GA32" s="111"/>
      <c r="GB32" s="111"/>
      <c r="GC32" s="111"/>
      <c r="GD32" s="111"/>
      <c r="GE32" s="111"/>
      <c r="GF32" s="111"/>
      <c r="GG32" s="111"/>
      <c r="GH32" s="111"/>
      <c r="GI32" s="111"/>
      <c r="GJ32" s="111"/>
      <c r="GK32" s="111"/>
      <c r="GL32" s="111"/>
      <c r="GM32" s="111"/>
      <c r="GN32" s="111"/>
      <c r="GO32" s="111"/>
      <c r="GP32" s="111"/>
      <c r="GQ32" s="111">
        <f>データ!AR7</f>
        <v>14.1</v>
      </c>
      <c r="GR32" s="111"/>
      <c r="GS32" s="111"/>
      <c r="GT32" s="111"/>
      <c r="GU32" s="111"/>
      <c r="GV32" s="111"/>
      <c r="GW32" s="111"/>
      <c r="GX32" s="111"/>
      <c r="GY32" s="111"/>
      <c r="GZ32" s="111"/>
      <c r="HA32" s="111"/>
      <c r="HB32" s="111"/>
      <c r="HC32" s="111"/>
      <c r="HD32" s="111"/>
      <c r="HE32" s="111"/>
      <c r="HF32" s="111"/>
      <c r="HG32" s="111"/>
      <c r="HH32" s="111"/>
      <c r="HI32" s="111"/>
      <c r="HJ32" s="111">
        <f>データ!AS7</f>
        <v>11.9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139.4</v>
      </c>
      <c r="JD32" s="82"/>
      <c r="JE32" s="82"/>
      <c r="JF32" s="82"/>
      <c r="JG32" s="82"/>
      <c r="JH32" s="82"/>
      <c r="JI32" s="82"/>
      <c r="JJ32" s="82"/>
      <c r="JK32" s="82"/>
      <c r="JL32" s="82"/>
      <c r="JM32" s="82"/>
      <c r="JN32" s="82"/>
      <c r="JO32" s="82"/>
      <c r="JP32" s="82"/>
      <c r="JQ32" s="82"/>
      <c r="JR32" s="82"/>
      <c r="JS32" s="82"/>
      <c r="JT32" s="82"/>
      <c r="JU32" s="83"/>
      <c r="JV32" s="81">
        <f>データ!DQ7</f>
        <v>142.6</v>
      </c>
      <c r="JW32" s="82"/>
      <c r="JX32" s="82"/>
      <c r="JY32" s="82"/>
      <c r="JZ32" s="82"/>
      <c r="KA32" s="82"/>
      <c r="KB32" s="82"/>
      <c r="KC32" s="82"/>
      <c r="KD32" s="82"/>
      <c r="KE32" s="82"/>
      <c r="KF32" s="82"/>
      <c r="KG32" s="82"/>
      <c r="KH32" s="82"/>
      <c r="KI32" s="82"/>
      <c r="KJ32" s="82"/>
      <c r="KK32" s="82"/>
      <c r="KL32" s="82"/>
      <c r="KM32" s="82"/>
      <c r="KN32" s="83"/>
      <c r="KO32" s="81">
        <f>データ!DR7</f>
        <v>138.5</v>
      </c>
      <c r="KP32" s="82"/>
      <c r="KQ32" s="82"/>
      <c r="KR32" s="82"/>
      <c r="KS32" s="82"/>
      <c r="KT32" s="82"/>
      <c r="KU32" s="82"/>
      <c r="KV32" s="82"/>
      <c r="KW32" s="82"/>
      <c r="KX32" s="82"/>
      <c r="KY32" s="82"/>
      <c r="KZ32" s="82"/>
      <c r="LA32" s="82"/>
      <c r="LB32" s="82"/>
      <c r="LC32" s="82"/>
      <c r="LD32" s="82"/>
      <c r="LE32" s="82"/>
      <c r="LF32" s="82"/>
      <c r="LG32" s="83"/>
      <c r="LH32" s="81">
        <f>データ!DS7</f>
        <v>139.1</v>
      </c>
      <c r="LI32" s="82"/>
      <c r="LJ32" s="82"/>
      <c r="LK32" s="82"/>
      <c r="LL32" s="82"/>
      <c r="LM32" s="82"/>
      <c r="LN32" s="82"/>
      <c r="LO32" s="82"/>
      <c r="LP32" s="82"/>
      <c r="LQ32" s="82"/>
      <c r="LR32" s="82"/>
      <c r="LS32" s="82"/>
      <c r="LT32" s="82"/>
      <c r="LU32" s="82"/>
      <c r="LV32" s="82"/>
      <c r="LW32" s="82"/>
      <c r="LX32" s="82"/>
      <c r="LY32" s="82"/>
      <c r="LZ32" s="83"/>
      <c r="MA32" s="81">
        <f>データ!DT7</f>
        <v>137.1</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116" t="s">
        <v>133</v>
      </c>
      <c r="NE32" s="117"/>
      <c r="NF32" s="117"/>
      <c r="NG32" s="117"/>
      <c r="NH32" s="117"/>
      <c r="NI32" s="117"/>
      <c r="NJ32" s="117"/>
      <c r="NK32" s="117"/>
      <c r="NL32" s="117"/>
      <c r="NM32" s="117"/>
      <c r="NN32" s="117"/>
      <c r="NO32" s="117"/>
      <c r="NP32" s="117"/>
      <c r="NQ32" s="117"/>
      <c r="NR32" s="118"/>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6"/>
      <c r="NE33" s="117"/>
      <c r="NF33" s="117"/>
      <c r="NG33" s="117"/>
      <c r="NH33" s="117"/>
      <c r="NI33" s="117"/>
      <c r="NJ33" s="117"/>
      <c r="NK33" s="117"/>
      <c r="NL33" s="117"/>
      <c r="NM33" s="117"/>
      <c r="NN33" s="117"/>
      <c r="NO33" s="117"/>
      <c r="NP33" s="117"/>
      <c r="NQ33" s="117"/>
      <c r="NR33" s="118"/>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116"/>
      <c r="NE34" s="117"/>
      <c r="NF34" s="117"/>
      <c r="NG34" s="117"/>
      <c r="NH34" s="117"/>
      <c r="NI34" s="117"/>
      <c r="NJ34" s="117"/>
      <c r="NK34" s="117"/>
      <c r="NL34" s="117"/>
      <c r="NM34" s="117"/>
      <c r="NN34" s="117"/>
      <c r="NO34" s="117"/>
      <c r="NP34" s="117"/>
      <c r="NQ34" s="117"/>
      <c r="NR34" s="118"/>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9"/>
      <c r="IQ35" s="119"/>
      <c r="IR35" s="119"/>
      <c r="IS35" s="119"/>
      <c r="IT35" s="119"/>
      <c r="IU35" s="119"/>
      <c r="IV35" s="119"/>
      <c r="IW35" s="119"/>
      <c r="IX35" s="119"/>
      <c r="IY35" s="119"/>
      <c r="IZ35" s="119"/>
      <c r="JA35" s="119"/>
      <c r="JB35" s="119"/>
      <c r="JC35" s="119"/>
      <c r="JD35" s="119"/>
      <c r="JE35" s="119"/>
      <c r="JF35" s="119"/>
      <c r="JG35" s="119"/>
      <c r="JH35" s="119"/>
      <c r="JI35" s="119"/>
      <c r="JJ35" s="119"/>
      <c r="JK35" s="119"/>
      <c r="JL35" s="119"/>
      <c r="JM35" s="119"/>
      <c r="JN35" s="119"/>
      <c r="JO35" s="119"/>
      <c r="JP35" s="119"/>
      <c r="JQ35" s="119"/>
      <c r="JR35" s="119"/>
      <c r="JS35" s="119"/>
      <c r="JT35" s="119"/>
      <c r="JU35" s="119"/>
      <c r="JV35" s="119"/>
      <c r="JW35" s="119"/>
      <c r="JX35" s="119"/>
      <c r="JY35" s="119"/>
      <c r="JZ35" s="119"/>
      <c r="KA35" s="119"/>
      <c r="KB35" s="119"/>
      <c r="KC35" s="119"/>
      <c r="KD35" s="119"/>
      <c r="KE35" s="119"/>
      <c r="KF35" s="119"/>
      <c r="KG35" s="119"/>
      <c r="KH35" s="119"/>
      <c r="KI35" s="119"/>
      <c r="KJ35" s="119"/>
      <c r="KK35" s="119"/>
      <c r="KL35" s="119"/>
      <c r="KM35" s="119"/>
      <c r="KN35" s="119"/>
      <c r="KO35" s="119"/>
      <c r="KP35" s="119"/>
      <c r="KQ35" s="119"/>
      <c r="KR35" s="119"/>
      <c r="KS35" s="119"/>
      <c r="KT35" s="119"/>
      <c r="KU35" s="119"/>
      <c r="KV35" s="119"/>
      <c r="KW35" s="119"/>
      <c r="KX35" s="119"/>
      <c r="KY35" s="119"/>
      <c r="KZ35" s="119"/>
      <c r="LA35" s="119"/>
      <c r="LB35" s="119"/>
      <c r="LC35" s="119"/>
      <c r="LD35" s="119"/>
      <c r="LE35" s="119"/>
      <c r="LF35" s="119"/>
      <c r="LG35" s="119"/>
      <c r="LH35" s="119"/>
      <c r="LI35" s="119"/>
      <c r="LJ35" s="119"/>
      <c r="LK35" s="119"/>
      <c r="LL35" s="119"/>
      <c r="LM35" s="119"/>
      <c r="LN35" s="119"/>
      <c r="LO35" s="119"/>
      <c r="LP35" s="119"/>
      <c r="LQ35" s="119"/>
      <c r="LR35" s="119"/>
      <c r="LS35" s="119"/>
      <c r="LT35" s="119"/>
      <c r="LU35" s="119"/>
      <c r="LV35" s="119"/>
      <c r="LW35" s="119"/>
      <c r="LX35" s="119"/>
      <c r="LY35" s="119"/>
      <c r="LZ35" s="119"/>
      <c r="MA35" s="119"/>
      <c r="MB35" s="119"/>
      <c r="MC35" s="119"/>
      <c r="MD35" s="119"/>
      <c r="ME35" s="119"/>
      <c r="MF35" s="119"/>
      <c r="MG35" s="119"/>
      <c r="MH35" s="119"/>
      <c r="MI35" s="119"/>
      <c r="MJ35" s="119"/>
      <c r="MK35" s="119"/>
      <c r="ML35" s="119"/>
      <c r="MM35" s="119"/>
      <c r="MN35" s="119"/>
      <c r="MO35" s="119"/>
      <c r="MP35" s="119"/>
      <c r="MQ35" s="119"/>
      <c r="MR35" s="119"/>
      <c r="MS35" s="119"/>
      <c r="MT35" s="119"/>
      <c r="MU35" s="119"/>
      <c r="MV35" s="119"/>
      <c r="MW35" s="17"/>
      <c r="MX35" s="17"/>
      <c r="MY35" s="17"/>
      <c r="MZ35" s="17"/>
      <c r="NA35" s="17"/>
      <c r="NB35" s="18"/>
      <c r="NC35" s="2"/>
      <c r="ND35" s="116"/>
      <c r="NE35" s="117"/>
      <c r="NF35" s="117"/>
      <c r="NG35" s="117"/>
      <c r="NH35" s="117"/>
      <c r="NI35" s="117"/>
      <c r="NJ35" s="117"/>
      <c r="NK35" s="117"/>
      <c r="NL35" s="117"/>
      <c r="NM35" s="117"/>
      <c r="NN35" s="117"/>
      <c r="NO35" s="117"/>
      <c r="NP35" s="117"/>
      <c r="NQ35" s="117"/>
      <c r="NR35" s="118"/>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6"/>
      <c r="NE36" s="117"/>
      <c r="NF36" s="117"/>
      <c r="NG36" s="117"/>
      <c r="NH36" s="117"/>
      <c r="NI36" s="117"/>
      <c r="NJ36" s="117"/>
      <c r="NK36" s="117"/>
      <c r="NL36" s="117"/>
      <c r="NM36" s="117"/>
      <c r="NN36" s="117"/>
      <c r="NO36" s="117"/>
      <c r="NP36" s="117"/>
      <c r="NQ36" s="117"/>
      <c r="NR36" s="118"/>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6"/>
      <c r="NE37" s="117"/>
      <c r="NF37" s="117"/>
      <c r="NG37" s="117"/>
      <c r="NH37" s="117"/>
      <c r="NI37" s="117"/>
      <c r="NJ37" s="117"/>
      <c r="NK37" s="117"/>
      <c r="NL37" s="117"/>
      <c r="NM37" s="117"/>
      <c r="NN37" s="117"/>
      <c r="NO37" s="117"/>
      <c r="NP37" s="117"/>
      <c r="NQ37" s="117"/>
      <c r="NR37" s="118"/>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6"/>
      <c r="NE38" s="117"/>
      <c r="NF38" s="117"/>
      <c r="NG38" s="117"/>
      <c r="NH38" s="117"/>
      <c r="NI38" s="117"/>
      <c r="NJ38" s="117"/>
      <c r="NK38" s="117"/>
      <c r="NL38" s="117"/>
      <c r="NM38" s="117"/>
      <c r="NN38" s="117"/>
      <c r="NO38" s="117"/>
      <c r="NP38" s="117"/>
      <c r="NQ38" s="117"/>
      <c r="NR38" s="118"/>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6"/>
      <c r="NE39" s="117"/>
      <c r="NF39" s="117"/>
      <c r="NG39" s="117"/>
      <c r="NH39" s="117"/>
      <c r="NI39" s="117"/>
      <c r="NJ39" s="117"/>
      <c r="NK39" s="117"/>
      <c r="NL39" s="117"/>
      <c r="NM39" s="117"/>
      <c r="NN39" s="117"/>
      <c r="NO39" s="117"/>
      <c r="NP39" s="117"/>
      <c r="NQ39" s="117"/>
      <c r="NR39" s="118"/>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6"/>
      <c r="NE40" s="117"/>
      <c r="NF40" s="117"/>
      <c r="NG40" s="117"/>
      <c r="NH40" s="117"/>
      <c r="NI40" s="117"/>
      <c r="NJ40" s="117"/>
      <c r="NK40" s="117"/>
      <c r="NL40" s="117"/>
      <c r="NM40" s="117"/>
      <c r="NN40" s="117"/>
      <c r="NO40" s="117"/>
      <c r="NP40" s="117"/>
      <c r="NQ40" s="117"/>
      <c r="NR40" s="118"/>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6"/>
      <c r="NE41" s="117"/>
      <c r="NF41" s="117"/>
      <c r="NG41" s="117"/>
      <c r="NH41" s="117"/>
      <c r="NI41" s="117"/>
      <c r="NJ41" s="117"/>
      <c r="NK41" s="117"/>
      <c r="NL41" s="117"/>
      <c r="NM41" s="117"/>
      <c r="NN41" s="117"/>
      <c r="NO41" s="117"/>
      <c r="NP41" s="117"/>
      <c r="NQ41" s="117"/>
      <c r="NR41" s="118"/>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6"/>
      <c r="NE42" s="117"/>
      <c r="NF42" s="117"/>
      <c r="NG42" s="117"/>
      <c r="NH42" s="117"/>
      <c r="NI42" s="117"/>
      <c r="NJ42" s="117"/>
      <c r="NK42" s="117"/>
      <c r="NL42" s="117"/>
      <c r="NM42" s="117"/>
      <c r="NN42" s="117"/>
      <c r="NO42" s="117"/>
      <c r="NP42" s="117"/>
      <c r="NQ42" s="117"/>
      <c r="NR42" s="118"/>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6"/>
      <c r="NE43" s="117"/>
      <c r="NF43" s="117"/>
      <c r="NG43" s="117"/>
      <c r="NH43" s="117"/>
      <c r="NI43" s="117"/>
      <c r="NJ43" s="117"/>
      <c r="NK43" s="117"/>
      <c r="NL43" s="117"/>
      <c r="NM43" s="117"/>
      <c r="NN43" s="117"/>
      <c r="NO43" s="117"/>
      <c r="NP43" s="117"/>
      <c r="NQ43" s="117"/>
      <c r="NR43" s="118"/>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6"/>
      <c r="NE44" s="117"/>
      <c r="NF44" s="117"/>
      <c r="NG44" s="117"/>
      <c r="NH44" s="117"/>
      <c r="NI44" s="117"/>
      <c r="NJ44" s="117"/>
      <c r="NK44" s="117"/>
      <c r="NL44" s="117"/>
      <c r="NM44" s="117"/>
      <c r="NN44" s="117"/>
      <c r="NO44" s="117"/>
      <c r="NP44" s="117"/>
      <c r="NQ44" s="117"/>
      <c r="NR44" s="118"/>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6"/>
      <c r="NE45" s="117"/>
      <c r="NF45" s="117"/>
      <c r="NG45" s="117"/>
      <c r="NH45" s="117"/>
      <c r="NI45" s="117"/>
      <c r="NJ45" s="117"/>
      <c r="NK45" s="117"/>
      <c r="NL45" s="117"/>
      <c r="NM45" s="117"/>
      <c r="NN45" s="117"/>
      <c r="NO45" s="117"/>
      <c r="NP45" s="117"/>
      <c r="NQ45" s="117"/>
      <c r="NR45" s="118"/>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6"/>
      <c r="NE46" s="117"/>
      <c r="NF46" s="117"/>
      <c r="NG46" s="117"/>
      <c r="NH46" s="117"/>
      <c r="NI46" s="117"/>
      <c r="NJ46" s="117"/>
      <c r="NK46" s="117"/>
      <c r="NL46" s="117"/>
      <c r="NM46" s="117"/>
      <c r="NN46" s="117"/>
      <c r="NO46" s="117"/>
      <c r="NP46" s="117"/>
      <c r="NQ46" s="117"/>
      <c r="NR46" s="118"/>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6"/>
      <c r="NE47" s="117"/>
      <c r="NF47" s="117"/>
      <c r="NG47" s="117"/>
      <c r="NH47" s="117"/>
      <c r="NI47" s="117"/>
      <c r="NJ47" s="117"/>
      <c r="NK47" s="117"/>
      <c r="NL47" s="117"/>
      <c r="NM47" s="117"/>
      <c r="NN47" s="117"/>
      <c r="NO47" s="117"/>
      <c r="NP47" s="117"/>
      <c r="NQ47" s="117"/>
      <c r="NR47" s="118"/>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16</v>
      </c>
      <c r="V52" s="110"/>
      <c r="W52" s="110"/>
      <c r="X52" s="110"/>
      <c r="Y52" s="110"/>
      <c r="Z52" s="110"/>
      <c r="AA52" s="110"/>
      <c r="AB52" s="110"/>
      <c r="AC52" s="110"/>
      <c r="AD52" s="110"/>
      <c r="AE52" s="110"/>
      <c r="AF52" s="110"/>
      <c r="AG52" s="110"/>
      <c r="AH52" s="110"/>
      <c r="AI52" s="110"/>
      <c r="AJ52" s="110"/>
      <c r="AK52" s="110"/>
      <c r="AL52" s="110"/>
      <c r="AM52" s="110"/>
      <c r="AN52" s="110">
        <f>データ!AV7</f>
        <v>21</v>
      </c>
      <c r="AO52" s="110"/>
      <c r="AP52" s="110"/>
      <c r="AQ52" s="110"/>
      <c r="AR52" s="110"/>
      <c r="AS52" s="110"/>
      <c r="AT52" s="110"/>
      <c r="AU52" s="110"/>
      <c r="AV52" s="110"/>
      <c r="AW52" s="110"/>
      <c r="AX52" s="110"/>
      <c r="AY52" s="110"/>
      <c r="AZ52" s="110"/>
      <c r="BA52" s="110"/>
      <c r="BB52" s="110"/>
      <c r="BC52" s="110"/>
      <c r="BD52" s="110"/>
      <c r="BE52" s="110"/>
      <c r="BF52" s="110"/>
      <c r="BG52" s="110">
        <f>データ!AW7</f>
        <v>29</v>
      </c>
      <c r="BH52" s="110"/>
      <c r="BI52" s="110"/>
      <c r="BJ52" s="110"/>
      <c r="BK52" s="110"/>
      <c r="BL52" s="110"/>
      <c r="BM52" s="110"/>
      <c r="BN52" s="110"/>
      <c r="BO52" s="110"/>
      <c r="BP52" s="110"/>
      <c r="BQ52" s="110"/>
      <c r="BR52" s="110"/>
      <c r="BS52" s="110"/>
      <c r="BT52" s="110"/>
      <c r="BU52" s="110"/>
      <c r="BV52" s="110"/>
      <c r="BW52" s="110"/>
      <c r="BX52" s="110"/>
      <c r="BY52" s="110"/>
      <c r="BZ52" s="110">
        <f>データ!AX7</f>
        <v>69</v>
      </c>
      <c r="CA52" s="110"/>
      <c r="CB52" s="110"/>
      <c r="CC52" s="110"/>
      <c r="CD52" s="110"/>
      <c r="CE52" s="110"/>
      <c r="CF52" s="110"/>
      <c r="CG52" s="110"/>
      <c r="CH52" s="110"/>
      <c r="CI52" s="110"/>
      <c r="CJ52" s="110"/>
      <c r="CK52" s="110"/>
      <c r="CL52" s="110"/>
      <c r="CM52" s="110"/>
      <c r="CN52" s="110"/>
      <c r="CO52" s="110"/>
      <c r="CP52" s="110"/>
      <c r="CQ52" s="110"/>
      <c r="CR52" s="110"/>
      <c r="CS52" s="110">
        <f>データ!AY7</f>
        <v>79</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4.5</v>
      </c>
      <c r="EM52" s="111"/>
      <c r="EN52" s="111"/>
      <c r="EO52" s="111"/>
      <c r="EP52" s="111"/>
      <c r="EQ52" s="111"/>
      <c r="ER52" s="111"/>
      <c r="ES52" s="111"/>
      <c r="ET52" s="111"/>
      <c r="EU52" s="111"/>
      <c r="EV52" s="111"/>
      <c r="EW52" s="111"/>
      <c r="EX52" s="111"/>
      <c r="EY52" s="111"/>
      <c r="EZ52" s="111"/>
      <c r="FA52" s="111"/>
      <c r="FB52" s="111"/>
      <c r="FC52" s="111"/>
      <c r="FD52" s="111"/>
      <c r="FE52" s="111">
        <f>データ!BG7</f>
        <v>2.7</v>
      </c>
      <c r="FF52" s="111"/>
      <c r="FG52" s="111"/>
      <c r="FH52" s="111"/>
      <c r="FI52" s="111"/>
      <c r="FJ52" s="111"/>
      <c r="FK52" s="111"/>
      <c r="FL52" s="111"/>
      <c r="FM52" s="111"/>
      <c r="FN52" s="111"/>
      <c r="FO52" s="111"/>
      <c r="FP52" s="111"/>
      <c r="FQ52" s="111"/>
      <c r="FR52" s="111"/>
      <c r="FS52" s="111"/>
      <c r="FT52" s="111"/>
      <c r="FU52" s="111"/>
      <c r="FV52" s="111"/>
      <c r="FW52" s="111"/>
      <c r="FX52" s="111">
        <f>データ!BH7</f>
        <v>-10.9</v>
      </c>
      <c r="FY52" s="111"/>
      <c r="FZ52" s="111"/>
      <c r="GA52" s="111"/>
      <c r="GB52" s="111"/>
      <c r="GC52" s="111"/>
      <c r="GD52" s="111"/>
      <c r="GE52" s="111"/>
      <c r="GF52" s="111"/>
      <c r="GG52" s="111"/>
      <c r="GH52" s="111"/>
      <c r="GI52" s="111"/>
      <c r="GJ52" s="111"/>
      <c r="GK52" s="111"/>
      <c r="GL52" s="111"/>
      <c r="GM52" s="111"/>
      <c r="GN52" s="111"/>
      <c r="GO52" s="111"/>
      <c r="GP52" s="111"/>
      <c r="GQ52" s="111">
        <f>データ!BI7</f>
        <v>-10.5</v>
      </c>
      <c r="GR52" s="111"/>
      <c r="GS52" s="111"/>
      <c r="GT52" s="111"/>
      <c r="GU52" s="111"/>
      <c r="GV52" s="111"/>
      <c r="GW52" s="111"/>
      <c r="GX52" s="111"/>
      <c r="GY52" s="111"/>
      <c r="GZ52" s="111"/>
      <c r="HA52" s="111"/>
      <c r="HB52" s="111"/>
      <c r="HC52" s="111"/>
      <c r="HD52" s="111"/>
      <c r="HE52" s="111"/>
      <c r="HF52" s="111"/>
      <c r="HG52" s="111"/>
      <c r="HH52" s="111"/>
      <c r="HI52" s="111"/>
      <c r="HJ52" s="111">
        <f>データ!BJ7</f>
        <v>-25.3</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-1470</v>
      </c>
      <c r="JD52" s="110"/>
      <c r="JE52" s="110"/>
      <c r="JF52" s="110"/>
      <c r="JG52" s="110"/>
      <c r="JH52" s="110"/>
      <c r="JI52" s="110"/>
      <c r="JJ52" s="110"/>
      <c r="JK52" s="110"/>
      <c r="JL52" s="110"/>
      <c r="JM52" s="110"/>
      <c r="JN52" s="110"/>
      <c r="JO52" s="110"/>
      <c r="JP52" s="110"/>
      <c r="JQ52" s="110"/>
      <c r="JR52" s="110"/>
      <c r="JS52" s="110"/>
      <c r="JT52" s="110"/>
      <c r="JU52" s="110"/>
      <c r="JV52" s="110">
        <f>データ!BR7</f>
        <v>-3223</v>
      </c>
      <c r="JW52" s="110"/>
      <c r="JX52" s="110"/>
      <c r="JY52" s="110"/>
      <c r="JZ52" s="110"/>
      <c r="KA52" s="110"/>
      <c r="KB52" s="110"/>
      <c r="KC52" s="110"/>
      <c r="KD52" s="110"/>
      <c r="KE52" s="110"/>
      <c r="KF52" s="110"/>
      <c r="KG52" s="110"/>
      <c r="KH52" s="110"/>
      <c r="KI52" s="110"/>
      <c r="KJ52" s="110"/>
      <c r="KK52" s="110"/>
      <c r="KL52" s="110"/>
      <c r="KM52" s="110"/>
      <c r="KN52" s="110"/>
      <c r="KO52" s="110">
        <f>データ!BS7</f>
        <v>-10442</v>
      </c>
      <c r="KP52" s="110"/>
      <c r="KQ52" s="110"/>
      <c r="KR52" s="110"/>
      <c r="KS52" s="110"/>
      <c r="KT52" s="110"/>
      <c r="KU52" s="110"/>
      <c r="KV52" s="110"/>
      <c r="KW52" s="110"/>
      <c r="KX52" s="110"/>
      <c r="KY52" s="110"/>
      <c r="KZ52" s="110"/>
      <c r="LA52" s="110"/>
      <c r="LB52" s="110"/>
      <c r="LC52" s="110"/>
      <c r="LD52" s="110"/>
      <c r="LE52" s="110"/>
      <c r="LF52" s="110"/>
      <c r="LG52" s="110"/>
      <c r="LH52" s="110">
        <f>データ!BT7</f>
        <v>-16364</v>
      </c>
      <c r="LI52" s="110"/>
      <c r="LJ52" s="110"/>
      <c r="LK52" s="110"/>
      <c r="LL52" s="110"/>
      <c r="LM52" s="110"/>
      <c r="LN52" s="110"/>
      <c r="LO52" s="110"/>
      <c r="LP52" s="110"/>
      <c r="LQ52" s="110"/>
      <c r="LR52" s="110"/>
      <c r="LS52" s="110"/>
      <c r="LT52" s="110"/>
      <c r="LU52" s="110"/>
      <c r="LV52" s="110"/>
      <c r="LW52" s="110"/>
      <c r="LX52" s="110"/>
      <c r="LY52" s="110"/>
      <c r="LZ52" s="110"/>
      <c r="MA52" s="110">
        <f>データ!BU7</f>
        <v>-20727</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171</v>
      </c>
      <c r="V53" s="110"/>
      <c r="W53" s="110"/>
      <c r="X53" s="110"/>
      <c r="Y53" s="110"/>
      <c r="Z53" s="110"/>
      <c r="AA53" s="110"/>
      <c r="AB53" s="110"/>
      <c r="AC53" s="110"/>
      <c r="AD53" s="110"/>
      <c r="AE53" s="110"/>
      <c r="AF53" s="110"/>
      <c r="AG53" s="110"/>
      <c r="AH53" s="110"/>
      <c r="AI53" s="110"/>
      <c r="AJ53" s="110"/>
      <c r="AK53" s="110"/>
      <c r="AL53" s="110"/>
      <c r="AM53" s="110"/>
      <c r="AN53" s="110">
        <f>データ!BA7</f>
        <v>125</v>
      </c>
      <c r="AO53" s="110"/>
      <c r="AP53" s="110"/>
      <c r="AQ53" s="110"/>
      <c r="AR53" s="110"/>
      <c r="AS53" s="110"/>
      <c r="AT53" s="110"/>
      <c r="AU53" s="110"/>
      <c r="AV53" s="110"/>
      <c r="AW53" s="110"/>
      <c r="AX53" s="110"/>
      <c r="AY53" s="110"/>
      <c r="AZ53" s="110"/>
      <c r="BA53" s="110"/>
      <c r="BB53" s="110"/>
      <c r="BC53" s="110"/>
      <c r="BD53" s="110"/>
      <c r="BE53" s="110"/>
      <c r="BF53" s="110"/>
      <c r="BG53" s="110">
        <f>データ!BB7</f>
        <v>211</v>
      </c>
      <c r="BH53" s="110"/>
      <c r="BI53" s="110"/>
      <c r="BJ53" s="110"/>
      <c r="BK53" s="110"/>
      <c r="BL53" s="110"/>
      <c r="BM53" s="110"/>
      <c r="BN53" s="110"/>
      <c r="BO53" s="110"/>
      <c r="BP53" s="110"/>
      <c r="BQ53" s="110"/>
      <c r="BR53" s="110"/>
      <c r="BS53" s="110"/>
      <c r="BT53" s="110"/>
      <c r="BU53" s="110"/>
      <c r="BV53" s="110"/>
      <c r="BW53" s="110"/>
      <c r="BX53" s="110"/>
      <c r="BY53" s="110"/>
      <c r="BZ53" s="110">
        <f>データ!BC7</f>
        <v>118</v>
      </c>
      <c r="CA53" s="110"/>
      <c r="CB53" s="110"/>
      <c r="CC53" s="110"/>
      <c r="CD53" s="110"/>
      <c r="CE53" s="110"/>
      <c r="CF53" s="110"/>
      <c r="CG53" s="110"/>
      <c r="CH53" s="110"/>
      <c r="CI53" s="110"/>
      <c r="CJ53" s="110"/>
      <c r="CK53" s="110"/>
      <c r="CL53" s="110"/>
      <c r="CM53" s="110"/>
      <c r="CN53" s="110"/>
      <c r="CO53" s="110"/>
      <c r="CP53" s="110"/>
      <c r="CQ53" s="110"/>
      <c r="CR53" s="110"/>
      <c r="CS53" s="110">
        <f>データ!BD7</f>
        <v>104</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35.799999999999997</v>
      </c>
      <c r="EM53" s="111"/>
      <c r="EN53" s="111"/>
      <c r="EO53" s="111"/>
      <c r="EP53" s="111"/>
      <c r="EQ53" s="111"/>
      <c r="ER53" s="111"/>
      <c r="ES53" s="111"/>
      <c r="ET53" s="111"/>
      <c r="EU53" s="111"/>
      <c r="EV53" s="111"/>
      <c r="EW53" s="111"/>
      <c r="EX53" s="111"/>
      <c r="EY53" s="111"/>
      <c r="EZ53" s="111"/>
      <c r="FA53" s="111"/>
      <c r="FB53" s="111"/>
      <c r="FC53" s="111"/>
      <c r="FD53" s="111"/>
      <c r="FE53" s="111">
        <f>データ!BL7</f>
        <v>37</v>
      </c>
      <c r="FF53" s="111"/>
      <c r="FG53" s="111"/>
      <c r="FH53" s="111"/>
      <c r="FI53" s="111"/>
      <c r="FJ53" s="111"/>
      <c r="FK53" s="111"/>
      <c r="FL53" s="111"/>
      <c r="FM53" s="111"/>
      <c r="FN53" s="111"/>
      <c r="FO53" s="111"/>
      <c r="FP53" s="111"/>
      <c r="FQ53" s="111"/>
      <c r="FR53" s="111"/>
      <c r="FS53" s="111"/>
      <c r="FT53" s="111"/>
      <c r="FU53" s="111"/>
      <c r="FV53" s="111"/>
      <c r="FW53" s="111"/>
      <c r="FX53" s="111">
        <f>データ!BM7</f>
        <v>40.200000000000003</v>
      </c>
      <c r="FY53" s="111"/>
      <c r="FZ53" s="111"/>
      <c r="GA53" s="111"/>
      <c r="GB53" s="111"/>
      <c r="GC53" s="111"/>
      <c r="GD53" s="111"/>
      <c r="GE53" s="111"/>
      <c r="GF53" s="111"/>
      <c r="GG53" s="111"/>
      <c r="GH53" s="111"/>
      <c r="GI53" s="111"/>
      <c r="GJ53" s="111"/>
      <c r="GK53" s="111"/>
      <c r="GL53" s="111"/>
      <c r="GM53" s="111"/>
      <c r="GN53" s="111"/>
      <c r="GO53" s="111"/>
      <c r="GP53" s="111"/>
      <c r="GQ53" s="111">
        <f>データ!BN7</f>
        <v>43.1</v>
      </c>
      <c r="GR53" s="111"/>
      <c r="GS53" s="111"/>
      <c r="GT53" s="111"/>
      <c r="GU53" s="111"/>
      <c r="GV53" s="111"/>
      <c r="GW53" s="111"/>
      <c r="GX53" s="111"/>
      <c r="GY53" s="111"/>
      <c r="GZ53" s="111"/>
      <c r="HA53" s="111"/>
      <c r="HB53" s="111"/>
      <c r="HC53" s="111"/>
      <c r="HD53" s="111"/>
      <c r="HE53" s="111"/>
      <c r="HF53" s="111"/>
      <c r="HG53" s="111"/>
      <c r="HH53" s="111"/>
      <c r="HI53" s="111"/>
      <c r="HJ53" s="111">
        <f>データ!BO7</f>
        <v>42.8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22849</v>
      </c>
      <c r="JD53" s="110"/>
      <c r="JE53" s="110"/>
      <c r="JF53" s="110"/>
      <c r="JG53" s="110"/>
      <c r="JH53" s="110"/>
      <c r="JI53" s="110"/>
      <c r="JJ53" s="110"/>
      <c r="JK53" s="110"/>
      <c r="JL53" s="110"/>
      <c r="JM53" s="110"/>
      <c r="JN53" s="110"/>
      <c r="JO53" s="110"/>
      <c r="JP53" s="110"/>
      <c r="JQ53" s="110"/>
      <c r="JR53" s="110"/>
      <c r="JS53" s="110"/>
      <c r="JT53" s="110"/>
      <c r="JU53" s="110"/>
      <c r="JV53" s="110">
        <f>データ!BW7</f>
        <v>22692</v>
      </c>
      <c r="JW53" s="110"/>
      <c r="JX53" s="110"/>
      <c r="JY53" s="110"/>
      <c r="JZ53" s="110"/>
      <c r="KA53" s="110"/>
      <c r="KB53" s="110"/>
      <c r="KC53" s="110"/>
      <c r="KD53" s="110"/>
      <c r="KE53" s="110"/>
      <c r="KF53" s="110"/>
      <c r="KG53" s="110"/>
      <c r="KH53" s="110"/>
      <c r="KI53" s="110"/>
      <c r="KJ53" s="110"/>
      <c r="KK53" s="110"/>
      <c r="KL53" s="110"/>
      <c r="KM53" s="110"/>
      <c r="KN53" s="110"/>
      <c r="KO53" s="110">
        <f>データ!BX7</f>
        <v>20190</v>
      </c>
      <c r="KP53" s="110"/>
      <c r="KQ53" s="110"/>
      <c r="KR53" s="110"/>
      <c r="KS53" s="110"/>
      <c r="KT53" s="110"/>
      <c r="KU53" s="110"/>
      <c r="KV53" s="110"/>
      <c r="KW53" s="110"/>
      <c r="KX53" s="110"/>
      <c r="KY53" s="110"/>
      <c r="KZ53" s="110"/>
      <c r="LA53" s="110"/>
      <c r="LB53" s="110"/>
      <c r="LC53" s="110"/>
      <c r="LD53" s="110"/>
      <c r="LE53" s="110"/>
      <c r="LF53" s="110"/>
      <c r="LG53" s="110"/>
      <c r="LH53" s="110">
        <f>データ!BY7</f>
        <v>23532</v>
      </c>
      <c r="LI53" s="110"/>
      <c r="LJ53" s="110"/>
      <c r="LK53" s="110"/>
      <c r="LL53" s="110"/>
      <c r="LM53" s="110"/>
      <c r="LN53" s="110"/>
      <c r="LO53" s="110"/>
      <c r="LP53" s="110"/>
      <c r="LQ53" s="110"/>
      <c r="LR53" s="110"/>
      <c r="LS53" s="110"/>
      <c r="LT53" s="110"/>
      <c r="LU53" s="110"/>
      <c r="LV53" s="110"/>
      <c r="LW53" s="110"/>
      <c r="LX53" s="110"/>
      <c r="LY53" s="110"/>
      <c r="LZ53" s="110"/>
      <c r="MA53" s="110">
        <f>データ!BZ7</f>
        <v>24251</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639203</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130902</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478.3</v>
      </c>
      <c r="KB78" s="82"/>
      <c r="KC78" s="82"/>
      <c r="KD78" s="82"/>
      <c r="KE78" s="82"/>
      <c r="KF78" s="82"/>
      <c r="KG78" s="82"/>
      <c r="KH78" s="82"/>
      <c r="KI78" s="82"/>
      <c r="KJ78" s="82"/>
      <c r="KK78" s="82"/>
      <c r="KL78" s="82"/>
      <c r="KM78" s="82"/>
      <c r="KN78" s="82"/>
      <c r="KO78" s="83"/>
      <c r="KP78" s="81">
        <f>データ!DF7</f>
        <v>218.9</v>
      </c>
      <c r="KQ78" s="82"/>
      <c r="KR78" s="82"/>
      <c r="KS78" s="82"/>
      <c r="KT78" s="82"/>
      <c r="KU78" s="82"/>
      <c r="KV78" s="82"/>
      <c r="KW78" s="82"/>
      <c r="KX78" s="82"/>
      <c r="KY78" s="82"/>
      <c r="KZ78" s="82"/>
      <c r="LA78" s="82"/>
      <c r="LB78" s="82"/>
      <c r="LC78" s="82"/>
      <c r="LD78" s="83"/>
      <c r="LE78" s="81">
        <f>データ!DG7</f>
        <v>198.4</v>
      </c>
      <c r="LF78" s="82"/>
      <c r="LG78" s="82"/>
      <c r="LH78" s="82"/>
      <c r="LI78" s="82"/>
      <c r="LJ78" s="82"/>
      <c r="LK78" s="82"/>
      <c r="LL78" s="82"/>
      <c r="LM78" s="82"/>
      <c r="LN78" s="82"/>
      <c r="LO78" s="82"/>
      <c r="LP78" s="82"/>
      <c r="LQ78" s="82"/>
      <c r="LR78" s="82"/>
      <c r="LS78" s="83"/>
      <c r="LT78" s="81">
        <f>データ!DH7</f>
        <v>166.3</v>
      </c>
      <c r="LU78" s="82"/>
      <c r="LV78" s="82"/>
      <c r="LW78" s="82"/>
      <c r="LX78" s="82"/>
      <c r="LY78" s="82"/>
      <c r="LZ78" s="82"/>
      <c r="MA78" s="82"/>
      <c r="MB78" s="82"/>
      <c r="MC78" s="82"/>
      <c r="MD78" s="82"/>
      <c r="ME78" s="82"/>
      <c r="MF78" s="82"/>
      <c r="MG78" s="82"/>
      <c r="MH78" s="83"/>
      <c r="MI78" s="81">
        <f>データ!DI7</f>
        <v>161.6</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Wos1F5qV2biaX53vPQlYWrLr91aDWMLVnZZ1MUps/nX4146YxcBFRMiQ6v/P8APszjdkhl8RoBigNX+u1S0wgw==" saltValue="HzKVb0R+gzzstVKUd/b91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6" t="s">
        <v>67</v>
      </c>
      <c r="I3" s="147"/>
      <c r="J3" s="147"/>
      <c r="K3" s="147"/>
      <c r="L3" s="147"/>
      <c r="M3" s="147"/>
      <c r="N3" s="147"/>
      <c r="O3" s="147"/>
      <c r="P3" s="147"/>
      <c r="Q3" s="147"/>
      <c r="R3" s="147"/>
      <c r="S3" s="147"/>
      <c r="T3" s="147"/>
      <c r="U3" s="147"/>
      <c r="V3" s="147"/>
      <c r="W3" s="147"/>
      <c r="X3" s="147"/>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8"/>
      <c r="I4" s="149"/>
      <c r="J4" s="149"/>
      <c r="K4" s="149"/>
      <c r="L4" s="149"/>
      <c r="M4" s="149"/>
      <c r="N4" s="149"/>
      <c r="O4" s="149"/>
      <c r="P4" s="149"/>
      <c r="Q4" s="149"/>
      <c r="R4" s="149"/>
      <c r="S4" s="149"/>
      <c r="T4" s="149"/>
      <c r="U4" s="149"/>
      <c r="V4" s="149"/>
      <c r="W4" s="149"/>
      <c r="X4" s="149"/>
      <c r="Y4" s="143" t="s">
        <v>72</v>
      </c>
      <c r="Z4" s="144"/>
      <c r="AA4" s="144"/>
      <c r="AB4" s="144"/>
      <c r="AC4" s="144"/>
      <c r="AD4" s="144"/>
      <c r="AE4" s="144"/>
      <c r="AF4" s="144"/>
      <c r="AG4" s="144"/>
      <c r="AH4" s="144"/>
      <c r="AI4" s="145"/>
      <c r="AJ4" s="150" t="s">
        <v>73</v>
      </c>
      <c r="AK4" s="150"/>
      <c r="AL4" s="150"/>
      <c r="AM4" s="150"/>
      <c r="AN4" s="150"/>
      <c r="AO4" s="150"/>
      <c r="AP4" s="150"/>
      <c r="AQ4" s="150"/>
      <c r="AR4" s="150"/>
      <c r="AS4" s="150"/>
      <c r="AT4" s="150"/>
      <c r="AU4" s="151" t="s">
        <v>74</v>
      </c>
      <c r="AV4" s="150"/>
      <c r="AW4" s="150"/>
      <c r="AX4" s="150"/>
      <c r="AY4" s="150"/>
      <c r="AZ4" s="150"/>
      <c r="BA4" s="150"/>
      <c r="BB4" s="150"/>
      <c r="BC4" s="150"/>
      <c r="BD4" s="150"/>
      <c r="BE4" s="150"/>
      <c r="BF4" s="150" t="s">
        <v>75</v>
      </c>
      <c r="BG4" s="150"/>
      <c r="BH4" s="150"/>
      <c r="BI4" s="150"/>
      <c r="BJ4" s="150"/>
      <c r="BK4" s="150"/>
      <c r="BL4" s="150"/>
      <c r="BM4" s="150"/>
      <c r="BN4" s="150"/>
      <c r="BO4" s="150"/>
      <c r="BP4" s="150"/>
      <c r="BQ4" s="151" t="s">
        <v>76</v>
      </c>
      <c r="BR4" s="150"/>
      <c r="BS4" s="150"/>
      <c r="BT4" s="150"/>
      <c r="BU4" s="150"/>
      <c r="BV4" s="150"/>
      <c r="BW4" s="150"/>
      <c r="BX4" s="150"/>
      <c r="BY4" s="150"/>
      <c r="BZ4" s="150"/>
      <c r="CA4" s="150"/>
      <c r="CB4" s="150" t="s">
        <v>77</v>
      </c>
      <c r="CC4" s="150"/>
      <c r="CD4" s="150"/>
      <c r="CE4" s="150"/>
      <c r="CF4" s="150"/>
      <c r="CG4" s="150"/>
      <c r="CH4" s="150"/>
      <c r="CI4" s="150"/>
      <c r="CJ4" s="150"/>
      <c r="CK4" s="150"/>
      <c r="CL4" s="150"/>
      <c r="CM4" s="152" t="s">
        <v>78</v>
      </c>
      <c r="CN4" s="152" t="s">
        <v>79</v>
      </c>
      <c r="CO4" s="143" t="s">
        <v>80</v>
      </c>
      <c r="CP4" s="144"/>
      <c r="CQ4" s="144"/>
      <c r="CR4" s="144"/>
      <c r="CS4" s="144"/>
      <c r="CT4" s="144"/>
      <c r="CU4" s="144"/>
      <c r="CV4" s="144"/>
      <c r="CW4" s="144"/>
      <c r="CX4" s="144"/>
      <c r="CY4" s="145"/>
      <c r="CZ4" s="150" t="s">
        <v>81</v>
      </c>
      <c r="DA4" s="150"/>
      <c r="DB4" s="150"/>
      <c r="DC4" s="150"/>
      <c r="DD4" s="150"/>
      <c r="DE4" s="150"/>
      <c r="DF4" s="150"/>
      <c r="DG4" s="150"/>
      <c r="DH4" s="150"/>
      <c r="DI4" s="150"/>
      <c r="DJ4" s="150"/>
      <c r="DK4" s="143" t="s">
        <v>82</v>
      </c>
      <c r="DL4" s="144"/>
      <c r="DM4" s="144"/>
      <c r="DN4" s="144"/>
      <c r="DO4" s="144"/>
      <c r="DP4" s="144"/>
      <c r="DQ4" s="144"/>
      <c r="DR4" s="144"/>
      <c r="DS4" s="144"/>
      <c r="DT4" s="144"/>
      <c r="DU4" s="145"/>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3"/>
      <c r="CN5" s="153"/>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232050</v>
      </c>
      <c r="D6" s="61">
        <f t="shared" si="1"/>
        <v>47</v>
      </c>
      <c r="E6" s="61">
        <f t="shared" si="1"/>
        <v>14</v>
      </c>
      <c r="F6" s="61">
        <f t="shared" si="1"/>
        <v>0</v>
      </c>
      <c r="G6" s="61">
        <f t="shared" si="1"/>
        <v>2</v>
      </c>
      <c r="H6" s="61" t="str">
        <f>SUBSTITUTE(H8,"　","")</f>
        <v>愛知県半田市</v>
      </c>
      <c r="I6" s="61" t="str">
        <f t="shared" si="1"/>
        <v>知多半田駅前再開発ビル駐車場</v>
      </c>
      <c r="J6" s="61" t="str">
        <f t="shared" si="1"/>
        <v>法非適用</v>
      </c>
      <c r="K6" s="61" t="str">
        <f t="shared" si="1"/>
        <v>駐車場整備事業</v>
      </c>
      <c r="L6" s="61" t="str">
        <f t="shared" si="1"/>
        <v>-</v>
      </c>
      <c r="M6" s="61" t="str">
        <f t="shared" si="1"/>
        <v>Ａ１Ｂ２</v>
      </c>
      <c r="N6" s="61">
        <f t="shared" si="1"/>
        <v>0</v>
      </c>
      <c r="O6" s="62" t="str">
        <f t="shared" si="1"/>
        <v>該当数値なし</v>
      </c>
      <c r="P6" s="63" t="str">
        <f t="shared" si="1"/>
        <v>その他駐車場</v>
      </c>
      <c r="Q6" s="63" t="str">
        <f t="shared" si="1"/>
        <v>立体式</v>
      </c>
      <c r="R6" s="64">
        <f t="shared" si="1"/>
        <v>10</v>
      </c>
      <c r="S6" s="63" t="str">
        <f t="shared" si="1"/>
        <v>公共施設</v>
      </c>
      <c r="T6" s="63" t="str">
        <f t="shared" si="1"/>
        <v>無</v>
      </c>
      <c r="U6" s="64">
        <f t="shared" si="1"/>
        <v>5248</v>
      </c>
      <c r="V6" s="64">
        <f t="shared" si="1"/>
        <v>160</v>
      </c>
      <c r="W6" s="64">
        <f t="shared" si="1"/>
        <v>200</v>
      </c>
      <c r="X6" s="63" t="str">
        <f t="shared" si="1"/>
        <v>利用料金制</v>
      </c>
      <c r="Y6" s="65">
        <f>IF(Y8="-",NA(),Y8)</f>
        <v>104.7</v>
      </c>
      <c r="Z6" s="65">
        <f t="shared" ref="Z6:AH6" si="2">IF(Z8="-",NA(),Z8)</f>
        <v>102.8</v>
      </c>
      <c r="AA6" s="65">
        <f t="shared" si="2"/>
        <v>90.2</v>
      </c>
      <c r="AB6" s="65">
        <f t="shared" si="2"/>
        <v>90.5</v>
      </c>
      <c r="AC6" s="65">
        <f t="shared" si="2"/>
        <v>79.8</v>
      </c>
      <c r="AD6" s="65">
        <f t="shared" si="2"/>
        <v>522.6</v>
      </c>
      <c r="AE6" s="65">
        <f t="shared" si="2"/>
        <v>167.5</v>
      </c>
      <c r="AF6" s="65">
        <f t="shared" si="2"/>
        <v>161.30000000000001</v>
      </c>
      <c r="AG6" s="65">
        <f t="shared" si="2"/>
        <v>184.6</v>
      </c>
      <c r="AH6" s="65">
        <f t="shared" si="2"/>
        <v>208.2</v>
      </c>
      <c r="AI6" s="62" t="str">
        <f>IF(AI8="-","",IF(AI8="-","【-】","【"&amp;SUBSTITUTE(TEXT(AI8,"#,##0.0"),"-","△")&amp;"】"))</f>
        <v>【275.4】</v>
      </c>
      <c r="AJ6" s="65">
        <f>IF(AJ8="-",NA(),AJ8)</f>
        <v>7.9</v>
      </c>
      <c r="AK6" s="65">
        <f t="shared" ref="AK6:AS6" si="3">IF(AK8="-",NA(),AK8)</f>
        <v>9.8000000000000007</v>
      </c>
      <c r="AL6" s="65">
        <f t="shared" si="3"/>
        <v>12.2</v>
      </c>
      <c r="AM6" s="65">
        <f t="shared" si="3"/>
        <v>29.6</v>
      </c>
      <c r="AN6" s="65">
        <f t="shared" si="3"/>
        <v>29.9</v>
      </c>
      <c r="AO6" s="65">
        <f t="shared" si="3"/>
        <v>12.9</v>
      </c>
      <c r="AP6" s="65">
        <f t="shared" si="3"/>
        <v>12.3</v>
      </c>
      <c r="AQ6" s="65">
        <f t="shared" si="3"/>
        <v>14.6</v>
      </c>
      <c r="AR6" s="65">
        <f t="shared" si="3"/>
        <v>14.1</v>
      </c>
      <c r="AS6" s="65">
        <f t="shared" si="3"/>
        <v>11.9</v>
      </c>
      <c r="AT6" s="62" t="str">
        <f>IF(AT8="-","",IF(AT8="-","【-】","【"&amp;SUBSTITUTE(TEXT(AT8,"#,##0.0"),"-","△")&amp;"】"))</f>
        <v>【13.3】</v>
      </c>
      <c r="AU6" s="66">
        <f>IF(AU8="-",NA(),AU8)</f>
        <v>16</v>
      </c>
      <c r="AV6" s="66">
        <f t="shared" ref="AV6:BD6" si="4">IF(AV8="-",NA(),AV8)</f>
        <v>21</v>
      </c>
      <c r="AW6" s="66">
        <f t="shared" si="4"/>
        <v>29</v>
      </c>
      <c r="AX6" s="66">
        <f t="shared" si="4"/>
        <v>69</v>
      </c>
      <c r="AY6" s="66">
        <f t="shared" si="4"/>
        <v>79</v>
      </c>
      <c r="AZ6" s="66">
        <f t="shared" si="4"/>
        <v>171</v>
      </c>
      <c r="BA6" s="66">
        <f t="shared" si="4"/>
        <v>125</v>
      </c>
      <c r="BB6" s="66">
        <f t="shared" si="4"/>
        <v>211</v>
      </c>
      <c r="BC6" s="66">
        <f t="shared" si="4"/>
        <v>118</v>
      </c>
      <c r="BD6" s="66">
        <f t="shared" si="4"/>
        <v>104</v>
      </c>
      <c r="BE6" s="64" t="str">
        <f>IF(BE8="-","",IF(BE8="-","【-】","【"&amp;SUBSTITUTE(TEXT(BE8,"#,##0"),"-","△")&amp;"】"))</f>
        <v>【140】</v>
      </c>
      <c r="BF6" s="65">
        <f>IF(BF8="-",NA(),BF8)</f>
        <v>4.5</v>
      </c>
      <c r="BG6" s="65">
        <f t="shared" ref="BG6:BO6" si="5">IF(BG8="-",NA(),BG8)</f>
        <v>2.7</v>
      </c>
      <c r="BH6" s="65">
        <f t="shared" si="5"/>
        <v>-10.9</v>
      </c>
      <c r="BI6" s="65">
        <f t="shared" si="5"/>
        <v>-10.5</v>
      </c>
      <c r="BJ6" s="65">
        <f t="shared" si="5"/>
        <v>-25.3</v>
      </c>
      <c r="BK6" s="65">
        <f t="shared" si="5"/>
        <v>35.799999999999997</v>
      </c>
      <c r="BL6" s="65">
        <f t="shared" si="5"/>
        <v>37</v>
      </c>
      <c r="BM6" s="65">
        <f t="shared" si="5"/>
        <v>40.200000000000003</v>
      </c>
      <c r="BN6" s="65">
        <f t="shared" si="5"/>
        <v>43.1</v>
      </c>
      <c r="BO6" s="65">
        <f t="shared" si="5"/>
        <v>42.8</v>
      </c>
      <c r="BP6" s="62" t="str">
        <f>IF(BP8="-","",IF(BP8="-","【-】","【"&amp;SUBSTITUTE(TEXT(BP8,"#,##0.0"),"-","△")&amp;"】"))</f>
        <v>【45.2】</v>
      </c>
      <c r="BQ6" s="66">
        <f>IF(BQ8="-",NA(),BQ8)</f>
        <v>-1470</v>
      </c>
      <c r="BR6" s="66">
        <f t="shared" ref="BR6:BZ6" si="6">IF(BR8="-",NA(),BR8)</f>
        <v>-3223</v>
      </c>
      <c r="BS6" s="66">
        <f t="shared" si="6"/>
        <v>-10442</v>
      </c>
      <c r="BT6" s="66">
        <f t="shared" si="6"/>
        <v>-16364</v>
      </c>
      <c r="BU6" s="66">
        <f t="shared" si="6"/>
        <v>-20727</v>
      </c>
      <c r="BV6" s="66">
        <f t="shared" si="6"/>
        <v>22849</v>
      </c>
      <c r="BW6" s="66">
        <f t="shared" si="6"/>
        <v>22692</v>
      </c>
      <c r="BX6" s="66">
        <f t="shared" si="6"/>
        <v>20190</v>
      </c>
      <c r="BY6" s="66">
        <f t="shared" si="6"/>
        <v>23532</v>
      </c>
      <c r="BZ6" s="66">
        <f t="shared" si="6"/>
        <v>24251</v>
      </c>
      <c r="CA6" s="64" t="str">
        <f>IF(CA8="-","",IF(CA8="-","【-】","【"&amp;SUBSTITUTE(TEXT(CA8,"#,##0"),"-","△")&amp;"】"))</f>
        <v>【19,129】</v>
      </c>
      <c r="CB6" s="65"/>
      <c r="CC6" s="65"/>
      <c r="CD6" s="65"/>
      <c r="CE6" s="65"/>
      <c r="CF6" s="65"/>
      <c r="CG6" s="65"/>
      <c r="CH6" s="65"/>
      <c r="CI6" s="65"/>
      <c r="CJ6" s="65"/>
      <c r="CK6" s="65"/>
      <c r="CL6" s="62" t="s">
        <v>110</v>
      </c>
      <c r="CM6" s="64">
        <f t="shared" ref="CM6:CN6" si="7">CM8</f>
        <v>639203</v>
      </c>
      <c r="CN6" s="64">
        <f t="shared" si="7"/>
        <v>130902</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478.3</v>
      </c>
      <c r="DF6" s="65">
        <f t="shared" si="8"/>
        <v>218.9</v>
      </c>
      <c r="DG6" s="65">
        <f t="shared" si="8"/>
        <v>198.4</v>
      </c>
      <c r="DH6" s="65">
        <f t="shared" si="8"/>
        <v>166.3</v>
      </c>
      <c r="DI6" s="65">
        <f t="shared" si="8"/>
        <v>161.6</v>
      </c>
      <c r="DJ6" s="62" t="str">
        <f>IF(DJ8="-","",IF(DJ8="-","【-】","【"&amp;SUBSTITUTE(TEXT(DJ8,"#,##0.0"),"-","△")&amp;"】"))</f>
        <v>【122.6】</v>
      </c>
      <c r="DK6" s="65">
        <f>IF(DK8="-",NA(),DK8)</f>
        <v>378.1</v>
      </c>
      <c r="DL6" s="65">
        <f t="shared" ref="DL6:DT6" si="9">IF(DL8="-",NA(),DL8)</f>
        <v>368.1</v>
      </c>
      <c r="DM6" s="65">
        <f t="shared" si="9"/>
        <v>336.3</v>
      </c>
      <c r="DN6" s="65">
        <f t="shared" si="9"/>
        <v>306.3</v>
      </c>
      <c r="DO6" s="65">
        <f t="shared" si="9"/>
        <v>268.8</v>
      </c>
      <c r="DP6" s="65">
        <f t="shared" si="9"/>
        <v>139.4</v>
      </c>
      <c r="DQ6" s="65">
        <f t="shared" si="9"/>
        <v>142.6</v>
      </c>
      <c r="DR6" s="65">
        <f t="shared" si="9"/>
        <v>138.5</v>
      </c>
      <c r="DS6" s="65">
        <f t="shared" si="9"/>
        <v>139.1</v>
      </c>
      <c r="DT6" s="65">
        <f t="shared" si="9"/>
        <v>137.1</v>
      </c>
      <c r="DU6" s="62" t="str">
        <f>IF(DU8="-","",IF(DU8="-","【-】","【"&amp;SUBSTITUTE(TEXT(DU8,"#,##0.0"),"-","△")&amp;"】"))</f>
        <v>【194.5】</v>
      </c>
    </row>
    <row r="7" spans="1:125" s="67" customFormat="1" x14ac:dyDescent="0.15">
      <c r="A7" s="50" t="s">
        <v>112</v>
      </c>
      <c r="B7" s="61">
        <f t="shared" ref="B7:X7" si="10">B8</f>
        <v>2016</v>
      </c>
      <c r="C7" s="61">
        <f t="shared" si="10"/>
        <v>232050</v>
      </c>
      <c r="D7" s="61">
        <f t="shared" si="10"/>
        <v>47</v>
      </c>
      <c r="E7" s="61">
        <f t="shared" si="10"/>
        <v>14</v>
      </c>
      <c r="F7" s="61">
        <f t="shared" si="10"/>
        <v>0</v>
      </c>
      <c r="G7" s="61">
        <f t="shared" si="10"/>
        <v>2</v>
      </c>
      <c r="H7" s="61" t="str">
        <f t="shared" si="10"/>
        <v>愛知県　半田市</v>
      </c>
      <c r="I7" s="61" t="str">
        <f t="shared" si="10"/>
        <v>知多半田駅前再開発ビル駐車場</v>
      </c>
      <c r="J7" s="61" t="str">
        <f t="shared" si="10"/>
        <v>法非適用</v>
      </c>
      <c r="K7" s="61" t="str">
        <f t="shared" si="10"/>
        <v>駐車場整備事業</v>
      </c>
      <c r="L7" s="61" t="str">
        <f t="shared" si="10"/>
        <v>-</v>
      </c>
      <c r="M7" s="61" t="str">
        <f t="shared" si="10"/>
        <v>Ａ１Ｂ２</v>
      </c>
      <c r="N7" s="61">
        <f t="shared" si="10"/>
        <v>0</v>
      </c>
      <c r="O7" s="62" t="str">
        <f t="shared" si="10"/>
        <v>該当数値なし</v>
      </c>
      <c r="P7" s="63" t="str">
        <f t="shared" si="10"/>
        <v>その他駐車場</v>
      </c>
      <c r="Q7" s="63" t="str">
        <f t="shared" si="10"/>
        <v>立体式</v>
      </c>
      <c r="R7" s="64">
        <f t="shared" si="10"/>
        <v>10</v>
      </c>
      <c r="S7" s="63" t="str">
        <f t="shared" si="10"/>
        <v>公共施設</v>
      </c>
      <c r="T7" s="63" t="str">
        <f t="shared" si="10"/>
        <v>無</v>
      </c>
      <c r="U7" s="64">
        <f t="shared" si="10"/>
        <v>5248</v>
      </c>
      <c r="V7" s="64">
        <f t="shared" si="10"/>
        <v>160</v>
      </c>
      <c r="W7" s="64">
        <f t="shared" si="10"/>
        <v>200</v>
      </c>
      <c r="X7" s="63" t="str">
        <f t="shared" si="10"/>
        <v>利用料金制</v>
      </c>
      <c r="Y7" s="65">
        <f>Y8</f>
        <v>104.7</v>
      </c>
      <c r="Z7" s="65">
        <f t="shared" ref="Z7:AH7" si="11">Z8</f>
        <v>102.8</v>
      </c>
      <c r="AA7" s="65">
        <f t="shared" si="11"/>
        <v>90.2</v>
      </c>
      <c r="AB7" s="65">
        <f t="shared" si="11"/>
        <v>90.5</v>
      </c>
      <c r="AC7" s="65">
        <f t="shared" si="11"/>
        <v>79.8</v>
      </c>
      <c r="AD7" s="65">
        <f t="shared" si="11"/>
        <v>522.6</v>
      </c>
      <c r="AE7" s="65">
        <f t="shared" si="11"/>
        <v>167.5</v>
      </c>
      <c r="AF7" s="65">
        <f t="shared" si="11"/>
        <v>161.30000000000001</v>
      </c>
      <c r="AG7" s="65">
        <f t="shared" si="11"/>
        <v>184.6</v>
      </c>
      <c r="AH7" s="65">
        <f t="shared" si="11"/>
        <v>208.2</v>
      </c>
      <c r="AI7" s="62"/>
      <c r="AJ7" s="65">
        <f>AJ8</f>
        <v>7.9</v>
      </c>
      <c r="AK7" s="65">
        <f t="shared" ref="AK7:AS7" si="12">AK8</f>
        <v>9.8000000000000007</v>
      </c>
      <c r="AL7" s="65">
        <f t="shared" si="12"/>
        <v>12.2</v>
      </c>
      <c r="AM7" s="65">
        <f t="shared" si="12"/>
        <v>29.6</v>
      </c>
      <c r="AN7" s="65">
        <f t="shared" si="12"/>
        <v>29.9</v>
      </c>
      <c r="AO7" s="65">
        <f t="shared" si="12"/>
        <v>12.9</v>
      </c>
      <c r="AP7" s="65">
        <f t="shared" si="12"/>
        <v>12.3</v>
      </c>
      <c r="AQ7" s="65">
        <f t="shared" si="12"/>
        <v>14.6</v>
      </c>
      <c r="AR7" s="65">
        <f t="shared" si="12"/>
        <v>14.1</v>
      </c>
      <c r="AS7" s="65">
        <f t="shared" si="12"/>
        <v>11.9</v>
      </c>
      <c r="AT7" s="62"/>
      <c r="AU7" s="66">
        <f>AU8</f>
        <v>16</v>
      </c>
      <c r="AV7" s="66">
        <f t="shared" ref="AV7:BD7" si="13">AV8</f>
        <v>21</v>
      </c>
      <c r="AW7" s="66">
        <f t="shared" si="13"/>
        <v>29</v>
      </c>
      <c r="AX7" s="66">
        <f t="shared" si="13"/>
        <v>69</v>
      </c>
      <c r="AY7" s="66">
        <f t="shared" si="13"/>
        <v>79</v>
      </c>
      <c r="AZ7" s="66">
        <f t="shared" si="13"/>
        <v>171</v>
      </c>
      <c r="BA7" s="66">
        <f t="shared" si="13"/>
        <v>125</v>
      </c>
      <c r="BB7" s="66">
        <f t="shared" si="13"/>
        <v>211</v>
      </c>
      <c r="BC7" s="66">
        <f t="shared" si="13"/>
        <v>118</v>
      </c>
      <c r="BD7" s="66">
        <f t="shared" si="13"/>
        <v>104</v>
      </c>
      <c r="BE7" s="64"/>
      <c r="BF7" s="65">
        <f>BF8</f>
        <v>4.5</v>
      </c>
      <c r="BG7" s="65">
        <f t="shared" ref="BG7:BO7" si="14">BG8</f>
        <v>2.7</v>
      </c>
      <c r="BH7" s="65">
        <f t="shared" si="14"/>
        <v>-10.9</v>
      </c>
      <c r="BI7" s="65">
        <f t="shared" si="14"/>
        <v>-10.5</v>
      </c>
      <c r="BJ7" s="65">
        <f t="shared" si="14"/>
        <v>-25.3</v>
      </c>
      <c r="BK7" s="65">
        <f t="shared" si="14"/>
        <v>35.799999999999997</v>
      </c>
      <c r="BL7" s="65">
        <f t="shared" si="14"/>
        <v>37</v>
      </c>
      <c r="BM7" s="65">
        <f t="shared" si="14"/>
        <v>40.200000000000003</v>
      </c>
      <c r="BN7" s="65">
        <f t="shared" si="14"/>
        <v>43.1</v>
      </c>
      <c r="BO7" s="65">
        <f t="shared" si="14"/>
        <v>42.8</v>
      </c>
      <c r="BP7" s="62"/>
      <c r="BQ7" s="66">
        <f>BQ8</f>
        <v>-1470</v>
      </c>
      <c r="BR7" s="66">
        <f t="shared" ref="BR7:BZ7" si="15">BR8</f>
        <v>-3223</v>
      </c>
      <c r="BS7" s="66">
        <f t="shared" si="15"/>
        <v>-10442</v>
      </c>
      <c r="BT7" s="66">
        <f t="shared" si="15"/>
        <v>-16364</v>
      </c>
      <c r="BU7" s="66">
        <f t="shared" si="15"/>
        <v>-20727</v>
      </c>
      <c r="BV7" s="66">
        <f t="shared" si="15"/>
        <v>22849</v>
      </c>
      <c r="BW7" s="66">
        <f t="shared" si="15"/>
        <v>22692</v>
      </c>
      <c r="BX7" s="66">
        <f t="shared" si="15"/>
        <v>20190</v>
      </c>
      <c r="BY7" s="66">
        <f t="shared" si="15"/>
        <v>23532</v>
      </c>
      <c r="BZ7" s="66">
        <f t="shared" si="15"/>
        <v>24251</v>
      </c>
      <c r="CA7" s="64"/>
      <c r="CB7" s="65" t="s">
        <v>113</v>
      </c>
      <c r="CC7" s="65" t="s">
        <v>113</v>
      </c>
      <c r="CD7" s="65" t="s">
        <v>113</v>
      </c>
      <c r="CE7" s="65" t="s">
        <v>113</v>
      </c>
      <c r="CF7" s="65" t="s">
        <v>113</v>
      </c>
      <c r="CG7" s="65" t="s">
        <v>113</v>
      </c>
      <c r="CH7" s="65" t="s">
        <v>113</v>
      </c>
      <c r="CI7" s="65" t="s">
        <v>113</v>
      </c>
      <c r="CJ7" s="65" t="s">
        <v>113</v>
      </c>
      <c r="CK7" s="65" t="s">
        <v>111</v>
      </c>
      <c r="CL7" s="62"/>
      <c r="CM7" s="64">
        <f>CM8</f>
        <v>639203</v>
      </c>
      <c r="CN7" s="64">
        <f>CN8</f>
        <v>130902</v>
      </c>
      <c r="CO7" s="65" t="s">
        <v>113</v>
      </c>
      <c r="CP7" s="65" t="s">
        <v>113</v>
      </c>
      <c r="CQ7" s="65" t="s">
        <v>113</v>
      </c>
      <c r="CR7" s="65" t="s">
        <v>113</v>
      </c>
      <c r="CS7" s="65" t="s">
        <v>113</v>
      </c>
      <c r="CT7" s="65" t="s">
        <v>113</v>
      </c>
      <c r="CU7" s="65" t="s">
        <v>113</v>
      </c>
      <c r="CV7" s="65" t="s">
        <v>113</v>
      </c>
      <c r="CW7" s="65" t="s">
        <v>113</v>
      </c>
      <c r="CX7" s="65" t="s">
        <v>111</v>
      </c>
      <c r="CY7" s="62"/>
      <c r="CZ7" s="65">
        <f>CZ8</f>
        <v>0</v>
      </c>
      <c r="DA7" s="65">
        <f t="shared" ref="DA7:DI7" si="16">DA8</f>
        <v>0</v>
      </c>
      <c r="DB7" s="65">
        <f t="shared" si="16"/>
        <v>0</v>
      </c>
      <c r="DC7" s="65">
        <f t="shared" si="16"/>
        <v>0</v>
      </c>
      <c r="DD7" s="65">
        <f t="shared" si="16"/>
        <v>0</v>
      </c>
      <c r="DE7" s="65">
        <f t="shared" si="16"/>
        <v>478.3</v>
      </c>
      <c r="DF7" s="65">
        <f t="shared" si="16"/>
        <v>218.9</v>
      </c>
      <c r="DG7" s="65">
        <f t="shared" si="16"/>
        <v>198.4</v>
      </c>
      <c r="DH7" s="65">
        <f t="shared" si="16"/>
        <v>166.3</v>
      </c>
      <c r="DI7" s="65">
        <f t="shared" si="16"/>
        <v>161.6</v>
      </c>
      <c r="DJ7" s="62"/>
      <c r="DK7" s="65">
        <f>DK8</f>
        <v>378.1</v>
      </c>
      <c r="DL7" s="65">
        <f t="shared" ref="DL7:DT7" si="17">DL8</f>
        <v>368.1</v>
      </c>
      <c r="DM7" s="65">
        <f t="shared" si="17"/>
        <v>336.3</v>
      </c>
      <c r="DN7" s="65">
        <f t="shared" si="17"/>
        <v>306.3</v>
      </c>
      <c r="DO7" s="65">
        <f t="shared" si="17"/>
        <v>268.8</v>
      </c>
      <c r="DP7" s="65">
        <f t="shared" si="17"/>
        <v>139.4</v>
      </c>
      <c r="DQ7" s="65">
        <f t="shared" si="17"/>
        <v>142.6</v>
      </c>
      <c r="DR7" s="65">
        <f t="shared" si="17"/>
        <v>138.5</v>
      </c>
      <c r="DS7" s="65">
        <f t="shared" si="17"/>
        <v>139.1</v>
      </c>
      <c r="DT7" s="65">
        <f t="shared" si="17"/>
        <v>137.1</v>
      </c>
      <c r="DU7" s="62"/>
    </row>
    <row r="8" spans="1:125" s="67" customFormat="1" x14ac:dyDescent="0.15">
      <c r="A8" s="50"/>
      <c r="B8" s="68">
        <v>2016</v>
      </c>
      <c r="C8" s="68">
        <v>232050</v>
      </c>
      <c r="D8" s="68">
        <v>47</v>
      </c>
      <c r="E8" s="68">
        <v>14</v>
      </c>
      <c r="F8" s="68">
        <v>0</v>
      </c>
      <c r="G8" s="68">
        <v>2</v>
      </c>
      <c r="H8" s="68" t="s">
        <v>114</v>
      </c>
      <c r="I8" s="68" t="s">
        <v>115</v>
      </c>
      <c r="J8" s="68" t="s">
        <v>116</v>
      </c>
      <c r="K8" s="68" t="s">
        <v>117</v>
      </c>
      <c r="L8" s="68" t="s">
        <v>118</v>
      </c>
      <c r="M8" s="68" t="s">
        <v>119</v>
      </c>
      <c r="N8" s="68"/>
      <c r="O8" s="69" t="s">
        <v>120</v>
      </c>
      <c r="P8" s="70" t="s">
        <v>121</v>
      </c>
      <c r="Q8" s="70" t="s">
        <v>122</v>
      </c>
      <c r="R8" s="71">
        <v>10</v>
      </c>
      <c r="S8" s="70" t="s">
        <v>123</v>
      </c>
      <c r="T8" s="70" t="s">
        <v>124</v>
      </c>
      <c r="U8" s="71">
        <v>5248</v>
      </c>
      <c r="V8" s="71">
        <v>160</v>
      </c>
      <c r="W8" s="71">
        <v>200</v>
      </c>
      <c r="X8" s="70" t="s">
        <v>125</v>
      </c>
      <c r="Y8" s="72">
        <v>104.7</v>
      </c>
      <c r="Z8" s="72">
        <v>102.8</v>
      </c>
      <c r="AA8" s="72">
        <v>90.2</v>
      </c>
      <c r="AB8" s="72">
        <v>90.5</v>
      </c>
      <c r="AC8" s="72">
        <v>79.8</v>
      </c>
      <c r="AD8" s="72">
        <v>522.6</v>
      </c>
      <c r="AE8" s="72">
        <v>167.5</v>
      </c>
      <c r="AF8" s="72">
        <v>161.30000000000001</v>
      </c>
      <c r="AG8" s="72">
        <v>184.6</v>
      </c>
      <c r="AH8" s="72">
        <v>208.2</v>
      </c>
      <c r="AI8" s="69">
        <v>275.39999999999998</v>
      </c>
      <c r="AJ8" s="72">
        <v>7.9</v>
      </c>
      <c r="AK8" s="72">
        <v>9.8000000000000007</v>
      </c>
      <c r="AL8" s="72">
        <v>12.2</v>
      </c>
      <c r="AM8" s="72">
        <v>29.6</v>
      </c>
      <c r="AN8" s="72">
        <v>29.9</v>
      </c>
      <c r="AO8" s="72">
        <v>12.9</v>
      </c>
      <c r="AP8" s="72">
        <v>12.3</v>
      </c>
      <c r="AQ8" s="72">
        <v>14.6</v>
      </c>
      <c r="AR8" s="72">
        <v>14.1</v>
      </c>
      <c r="AS8" s="72">
        <v>11.9</v>
      </c>
      <c r="AT8" s="69">
        <v>13.3</v>
      </c>
      <c r="AU8" s="73">
        <v>16</v>
      </c>
      <c r="AV8" s="73">
        <v>21</v>
      </c>
      <c r="AW8" s="73">
        <v>29</v>
      </c>
      <c r="AX8" s="73">
        <v>69</v>
      </c>
      <c r="AY8" s="73">
        <v>79</v>
      </c>
      <c r="AZ8" s="73">
        <v>171</v>
      </c>
      <c r="BA8" s="73">
        <v>125</v>
      </c>
      <c r="BB8" s="73">
        <v>211</v>
      </c>
      <c r="BC8" s="73">
        <v>118</v>
      </c>
      <c r="BD8" s="73">
        <v>104</v>
      </c>
      <c r="BE8" s="73">
        <v>140</v>
      </c>
      <c r="BF8" s="72">
        <v>4.5</v>
      </c>
      <c r="BG8" s="72">
        <v>2.7</v>
      </c>
      <c r="BH8" s="72">
        <v>-10.9</v>
      </c>
      <c r="BI8" s="72">
        <v>-10.5</v>
      </c>
      <c r="BJ8" s="72">
        <v>-25.3</v>
      </c>
      <c r="BK8" s="72">
        <v>35.799999999999997</v>
      </c>
      <c r="BL8" s="72">
        <v>37</v>
      </c>
      <c r="BM8" s="72">
        <v>40.200000000000003</v>
      </c>
      <c r="BN8" s="72">
        <v>43.1</v>
      </c>
      <c r="BO8" s="72">
        <v>42.8</v>
      </c>
      <c r="BP8" s="69">
        <v>45.2</v>
      </c>
      <c r="BQ8" s="73">
        <v>-1470</v>
      </c>
      <c r="BR8" s="73">
        <v>-3223</v>
      </c>
      <c r="BS8" s="73">
        <v>-10442</v>
      </c>
      <c r="BT8" s="74">
        <v>-16364</v>
      </c>
      <c r="BU8" s="74">
        <v>-20727</v>
      </c>
      <c r="BV8" s="73">
        <v>22849</v>
      </c>
      <c r="BW8" s="73">
        <v>22692</v>
      </c>
      <c r="BX8" s="73">
        <v>20190</v>
      </c>
      <c r="BY8" s="73">
        <v>23532</v>
      </c>
      <c r="BZ8" s="73">
        <v>24251</v>
      </c>
      <c r="CA8" s="71">
        <v>19129</v>
      </c>
      <c r="CB8" s="72" t="s">
        <v>118</v>
      </c>
      <c r="CC8" s="72" t="s">
        <v>118</v>
      </c>
      <c r="CD8" s="72" t="s">
        <v>118</v>
      </c>
      <c r="CE8" s="72" t="s">
        <v>118</v>
      </c>
      <c r="CF8" s="72" t="s">
        <v>118</v>
      </c>
      <c r="CG8" s="72" t="s">
        <v>118</v>
      </c>
      <c r="CH8" s="72" t="s">
        <v>118</v>
      </c>
      <c r="CI8" s="72" t="s">
        <v>118</v>
      </c>
      <c r="CJ8" s="72" t="s">
        <v>118</v>
      </c>
      <c r="CK8" s="72" t="s">
        <v>118</v>
      </c>
      <c r="CL8" s="69" t="s">
        <v>118</v>
      </c>
      <c r="CM8" s="71">
        <v>639203</v>
      </c>
      <c r="CN8" s="71">
        <v>130902</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478.3</v>
      </c>
      <c r="DF8" s="72">
        <v>218.9</v>
      </c>
      <c r="DG8" s="72">
        <v>198.4</v>
      </c>
      <c r="DH8" s="72">
        <v>166.3</v>
      </c>
      <c r="DI8" s="72">
        <v>161.6</v>
      </c>
      <c r="DJ8" s="69">
        <v>122.6</v>
      </c>
      <c r="DK8" s="72">
        <v>378.1</v>
      </c>
      <c r="DL8" s="72">
        <v>368.1</v>
      </c>
      <c r="DM8" s="72">
        <v>336.3</v>
      </c>
      <c r="DN8" s="72">
        <v>306.3</v>
      </c>
      <c r="DO8" s="72">
        <v>268.8</v>
      </c>
      <c r="DP8" s="72">
        <v>139.4</v>
      </c>
      <c r="DQ8" s="72">
        <v>142.6</v>
      </c>
      <c r="DR8" s="72">
        <v>138.5</v>
      </c>
      <c r="DS8" s="72">
        <v>139.1</v>
      </c>
      <c r="DT8" s="72">
        <v>137.1</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2018-03-13T07:20:11Z</cp:lastPrinted>
  <dcterms:created xsi:type="dcterms:W3CDTF">2018-02-09T01:48:14Z</dcterms:created>
  <dcterms:modified xsi:type="dcterms:W3CDTF">2018-04-05T09:44:25Z</dcterms:modified>
</cp:coreProperties>
</file>