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8_豊川市\"/>
    </mc:Choice>
  </mc:AlternateContent>
  <workbookProtection workbookPassword="B319" lockStructure="1"/>
  <bookViews>
    <workbookView xWindow="5505" yWindow="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LH32" i="4" s="1"/>
  <c r="DR7" i="5"/>
  <c r="KO32" i="4" s="1"/>
  <c r="DQ7" i="5"/>
  <c r="DP7" i="5"/>
  <c r="DO7" i="5"/>
  <c r="DN7" i="5"/>
  <c r="LH31" i="4" s="1"/>
  <c r="DM7" i="5"/>
  <c r="DL7" i="5"/>
  <c r="DK7" i="5"/>
  <c r="DI7" i="5"/>
  <c r="MI78" i="4" s="1"/>
  <c r="DH7" i="5"/>
  <c r="DG7" i="5"/>
  <c r="DF7" i="5"/>
  <c r="KP78" i="4" s="1"/>
  <c r="DE7" i="5"/>
  <c r="KA78" i="4" s="1"/>
  <c r="DD7" i="5"/>
  <c r="DC7" i="5"/>
  <c r="DB7" i="5"/>
  <c r="DA7" i="5"/>
  <c r="KP77" i="4" s="1"/>
  <c r="CZ7" i="5"/>
  <c r="CN7" i="5"/>
  <c r="CM7" i="5"/>
  <c r="CV67" i="4" s="1"/>
  <c r="BZ7" i="5"/>
  <c r="MA53" i="4" s="1"/>
  <c r="BY7" i="5"/>
  <c r="BX7" i="5"/>
  <c r="BW7" i="5"/>
  <c r="JV53" i="4" s="1"/>
  <c r="BV7" i="5"/>
  <c r="JC53" i="4" s="1"/>
  <c r="BU7" i="5"/>
  <c r="BT7" i="5"/>
  <c r="BS7" i="5"/>
  <c r="BR7" i="5"/>
  <c r="JV52" i="4" s="1"/>
  <c r="BQ7" i="5"/>
  <c r="BO7" i="5"/>
  <c r="BN7" i="5"/>
  <c r="GQ53" i="4" s="1"/>
  <c r="BM7" i="5"/>
  <c r="FX53" i="4" s="1"/>
  <c r="BL7" i="5"/>
  <c r="BK7" i="5"/>
  <c r="BJ7" i="5"/>
  <c r="BI7" i="5"/>
  <c r="BH7" i="5"/>
  <c r="BG7" i="5"/>
  <c r="BF7" i="5"/>
  <c r="BD7" i="5"/>
  <c r="CS53" i="4" s="1"/>
  <c r="BC7" i="5"/>
  <c r="BB7" i="5"/>
  <c r="BA7" i="5"/>
  <c r="AZ7" i="5"/>
  <c r="U53" i="4" s="1"/>
  <c r="AY7" i="5"/>
  <c r="AX7" i="5"/>
  <c r="AW7" i="5"/>
  <c r="BG52" i="4" s="1"/>
  <c r="AV7" i="5"/>
  <c r="AN52" i="4" s="1"/>
  <c r="AU7" i="5"/>
  <c r="AS7" i="5"/>
  <c r="AR7" i="5"/>
  <c r="AQ7" i="5"/>
  <c r="AP7" i="5"/>
  <c r="AO7" i="5"/>
  <c r="AN7" i="5"/>
  <c r="HJ31" i="4" s="1"/>
  <c r="AM7" i="5"/>
  <c r="GQ31" i="4" s="1"/>
  <c r="AL7" i="5"/>
  <c r="AK7" i="5"/>
  <c r="AJ7" i="5"/>
  <c r="EL31" i="4" s="1"/>
  <c r="AH7" i="5"/>
  <c r="CS32" i="4" s="1"/>
  <c r="AG7" i="5"/>
  <c r="AF7" i="5"/>
  <c r="AE7" i="5"/>
  <c r="AN32" i="4" s="1"/>
  <c r="AD7" i="5"/>
  <c r="U32" i="4" s="1"/>
  <c r="AC7" i="5"/>
  <c r="AB7" i="5"/>
  <c r="AA7" i="5"/>
  <c r="Z7" i="5"/>
  <c r="AN31" i="4" s="1"/>
  <c r="Y7" i="5"/>
  <c r="X7" i="5"/>
  <c r="W7" i="5"/>
  <c r="V7" i="5"/>
  <c r="HX10" i="4" s="1"/>
  <c r="U7" i="5"/>
  <c r="T7" i="5"/>
  <c r="S7" i="5"/>
  <c r="R7" i="5"/>
  <c r="DU10" i="4" s="1"/>
  <c r="Q7" i="5"/>
  <c r="P7" i="5"/>
  <c r="O7" i="5"/>
  <c r="B10" i="4" s="1"/>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LT78" i="4"/>
  <c r="LE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LH53" i="4"/>
  <c r="KO53" i="4"/>
  <c r="HJ53" i="4"/>
  <c r="FE53" i="4"/>
  <c r="EL53" i="4"/>
  <c r="BZ53" i="4"/>
  <c r="BG53" i="4"/>
  <c r="AN53" i="4"/>
  <c r="MA52" i="4"/>
  <c r="LH52" i="4"/>
  <c r="KO52" i="4"/>
  <c r="JC52" i="4"/>
  <c r="HJ52" i="4"/>
  <c r="GQ52" i="4"/>
  <c r="FX52" i="4"/>
  <c r="FE52" i="4"/>
  <c r="EL52" i="4"/>
  <c r="CS52" i="4"/>
  <c r="BZ52" i="4"/>
  <c r="U52" i="4"/>
  <c r="MA32" i="4"/>
  <c r="JV32" i="4"/>
  <c r="JC32" i="4"/>
  <c r="HJ32" i="4"/>
  <c r="GQ32" i="4"/>
  <c r="FX32" i="4"/>
  <c r="FE32" i="4"/>
  <c r="EL32" i="4"/>
  <c r="BZ32" i="4"/>
  <c r="BG32" i="4"/>
  <c r="MA31" i="4"/>
  <c r="KO31" i="4"/>
  <c r="JV31" i="4"/>
  <c r="JC31" i="4"/>
  <c r="FX31" i="4"/>
  <c r="FE31" i="4"/>
  <c r="CS31" i="4"/>
  <c r="BZ31" i="4"/>
  <c r="BG31" i="4"/>
  <c r="U31" i="4"/>
  <c r="LJ10" i="4"/>
  <c r="JQ10" i="4"/>
  <c r="CF10" i="4"/>
  <c r="AQ10" i="4"/>
  <c r="LJ8" i="4"/>
  <c r="JQ8" i="4"/>
  <c r="HX8" i="4"/>
  <c r="DU8" i="4"/>
  <c r="CF8" i="4"/>
  <c r="AQ8" i="4"/>
  <c r="MI76" i="4" l="1"/>
  <c r="HJ51" i="4"/>
  <c r="MA30" i="4"/>
  <c r="CS30" i="4"/>
  <c r="BZ76" i="4"/>
  <c r="MA51" i="4"/>
  <c r="IT76" i="4"/>
  <c r="CS51" i="4"/>
  <c r="HJ30" i="4"/>
  <c r="C11" i="5"/>
  <c r="D11" i="5"/>
  <c r="E11" i="5"/>
  <c r="B11" i="5"/>
  <c r="BK76" i="4" l="1"/>
  <c r="LH51" i="4"/>
  <c r="IE76" i="4"/>
  <c r="LT76" i="4"/>
  <c r="GQ51" i="4"/>
  <c r="LH30" i="4"/>
  <c r="BZ51" i="4"/>
  <c r="BZ30" i="4"/>
  <c r="GQ30" i="4"/>
  <c r="HA76" i="4"/>
  <c r="AN51" i="4"/>
  <c r="FE30" i="4"/>
  <c r="JV51" i="4"/>
  <c r="KP76" i="4"/>
  <c r="FE51" i="4"/>
  <c r="AN30" i="4"/>
  <c r="AG76" i="4"/>
  <c r="JV30" i="4"/>
  <c r="FX30" i="4"/>
  <c r="BG30" i="4"/>
  <c r="KO30" i="4"/>
  <c r="AV76" i="4"/>
  <c r="KO51" i="4"/>
  <c r="HP76" i="4"/>
  <c r="BG51" i="4"/>
  <c r="LE76" i="4"/>
  <c r="FX51" i="4"/>
  <c r="KA76" i="4"/>
  <c r="EL51" i="4"/>
  <c r="JC30" i="4"/>
  <c r="R76" i="4"/>
  <c r="GL76" i="4"/>
  <c r="U51" i="4"/>
  <c r="EL30" i="4"/>
  <c r="U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<sst xmlns="http://schemas.openxmlformats.org/spreadsheetml/2006/main" count="286" uniqueCount="136">
  <si>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</si>
  <si>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</si>
  <si>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</si>
  <si>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</si>
  <si>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</si>
  <si>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</si>
  <si>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</si>
  <si>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</si>
  <si>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</si>
  <si>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</si>
  <si>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</si>
  <si>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</si>
  <si>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</si>
  <si>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</si>
  <si>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</si>
  <si>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</si>
  <si>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</si>
  <si>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</si>
  <si>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</si>
  <si>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</si>
  <si>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</si>
  <si>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</si>
  <si>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</si>
  <si>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</si>
  <si>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</si>
  <si>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</si>
  <si>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</si>
  <si>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</si>
  <si>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</si>
  <si>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</si>
  <si>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</si>
  <si>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</si>
  <si>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</si>
  <si>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</si>
  <si>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</si>
  <si>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</si>
  <si>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</si>
  <si>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</si>
  <si>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</si>
  <si>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</si>
  <si>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</si>
  <si>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</si>
  <si>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</si>
  <si>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</si>
  <si>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</si>
  <si>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</si>
  <si>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</si>
  <si>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</si>
  <si>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</si>
  <si>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</si>
  <si>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</si>
  <si>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</si>
  <si>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</si>
  <si>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</si>
  <si>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</si>
  <si>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</si>
  <si>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</si>
  <si>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</si>
  <si>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</si>
  <si>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</si>
  <si>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</si>
  <si>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</si>
  <si>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</si>
  <si>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</si>
  <si>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</si>
  <si>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</si>
  <si>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</si>
  <si>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</si>
  <si>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</si>
  <si>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</si>
  <si>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</si>
  <si>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</si>
  <si>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</si>
  <si>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</si>
  <si>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</si>
  <si>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</si>
  <si>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</si>
  <si>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</si>
  <si>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</si>
  <si>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</si>
  <si>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</si>
  <si>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</si>
  <si>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</si>
  <si>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</si>
  <si>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</si>
  <si>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</si>
  <si>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</si>
  <si>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</si>
  <si>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</si>
  <si>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</si>
  <si>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</si>
  <si>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</si>
  <si>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</si>
  <si>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</si>
  <si>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</si>
  <si>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</si>
  <si>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</si>
  <si>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</si>
  <si>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</si>
  <si>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</si>
  <si>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</si>
  <si>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</si>
  <si>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</si>
  <si>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</si>
  <si>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</si>
  <si>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</si>
  <si>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</si>
  <si>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</si>
  <si>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</si>
  <si>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</si>
  <si>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</si>
  <si>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</si>
  <si>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</si>
  <si>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</si>
  <si>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愛知県　豊川市</t>
  </si>
  <si>
    <t>豊川市豊川駅東駐車場</t>
  </si>
  <si>
    <t>法非適用</t>
  </si>
  <si>
    <t>駐車場整備事業</t>
  </si>
  <si>
    <t>-</t>
  </si>
  <si>
    <t>Ａ１Ｂ１</t>
  </si>
  <si>
    <t>該当数値なし</t>
  </si>
  <si>
    <t>届出駐車場</t>
  </si>
  <si>
    <t>立体式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</si>
  <si>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</si>
  <si>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</si>
  <si>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</si>
  <si>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</si>
  <si>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</si>
  <si>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</si>
  <si>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</si>
  <si>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</si>
  <si>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</si>
  <si>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本駐車場の経営につきましては、過去5年間でほぼ横ばいに推移しています。
各種の利益比率も類似施設平均を上回っており、安定した経営が行なわれています。他会計からの補助も行なわず、特別会計にて行なわれ、独立採算性を保っています。
施設の立地状況として、年間を通じ多くの来客がある観光地に近接していること、また市町村の主要駅傍に立地していることから、パーク＆ライドで通勤等に定期利用をする方々がおり、これからも安定した収益が見込めます。
今後も安定した経営を継続していくとともに、費用削減を行い、更なる収益向上に努めます。</t>
    <rPh sb="0" eb="1">
      <t>ホン</t>
    </rPh>
    <rPh sb="1" eb="4">
      <t>チュウシャジョウ</t>
    </rPh>
    <rPh sb="5" eb="7">
      <t>ケイエイ</t>
    </rPh>
    <rPh sb="15" eb="17">
      <t>カコ</t>
    </rPh>
    <rPh sb="18" eb="20">
      <t>ネンカン</t>
    </rPh>
    <rPh sb="23" eb="24">
      <t>ヨコ</t>
    </rPh>
    <rPh sb="27" eb="29">
      <t>スイイ</t>
    </rPh>
    <rPh sb="36" eb="38">
      <t>カクシュ</t>
    </rPh>
    <rPh sb="39" eb="41">
      <t>リエキ</t>
    </rPh>
    <rPh sb="41" eb="43">
      <t>ヒリツ</t>
    </rPh>
    <rPh sb="44" eb="46">
      <t>ルイジ</t>
    </rPh>
    <rPh sb="46" eb="48">
      <t>シセツ</t>
    </rPh>
    <rPh sb="48" eb="50">
      <t>ヘイキン</t>
    </rPh>
    <rPh sb="51" eb="53">
      <t>ウワマワ</t>
    </rPh>
    <rPh sb="58" eb="60">
      <t>アンテイ</t>
    </rPh>
    <rPh sb="62" eb="64">
      <t>ケイエイ</t>
    </rPh>
    <rPh sb="65" eb="66">
      <t>オコ</t>
    </rPh>
    <rPh sb="74" eb="75">
      <t>ホカ</t>
    </rPh>
    <rPh sb="75" eb="77">
      <t>カイケイ</t>
    </rPh>
    <rPh sb="80" eb="82">
      <t>ホジョ</t>
    </rPh>
    <rPh sb="83" eb="84">
      <t>オコ</t>
    </rPh>
    <rPh sb="88" eb="90">
      <t>トクベツ</t>
    </rPh>
    <rPh sb="90" eb="92">
      <t>カイケイ</t>
    </rPh>
    <rPh sb="94" eb="95">
      <t>オコ</t>
    </rPh>
    <rPh sb="99" eb="101">
      <t>ドクリツ</t>
    </rPh>
    <rPh sb="101" eb="103">
      <t>サイサン</t>
    </rPh>
    <rPh sb="103" eb="104">
      <t>セイ</t>
    </rPh>
    <rPh sb="105" eb="106">
      <t>タモ</t>
    </rPh>
    <rPh sb="113" eb="115">
      <t>シセツ</t>
    </rPh>
    <rPh sb="116" eb="118">
      <t>リッチ</t>
    </rPh>
    <rPh sb="118" eb="120">
      <t>ジョウキョウ</t>
    </rPh>
    <rPh sb="124" eb="126">
      <t>ネンカン</t>
    </rPh>
    <rPh sb="127" eb="128">
      <t>ツウ</t>
    </rPh>
    <rPh sb="129" eb="130">
      <t>オオ</t>
    </rPh>
    <rPh sb="132" eb="134">
      <t>ライキャク</t>
    </rPh>
    <rPh sb="137" eb="140">
      <t>カンコウチ</t>
    </rPh>
    <rPh sb="141" eb="143">
      <t>キンセツ</t>
    </rPh>
    <rPh sb="152" eb="155">
      <t>シチョウソン</t>
    </rPh>
    <rPh sb="156" eb="158">
      <t>シュヨウ</t>
    </rPh>
    <rPh sb="158" eb="159">
      <t>エキ</t>
    </rPh>
    <rPh sb="159" eb="160">
      <t>ソバ</t>
    </rPh>
    <rPh sb="161" eb="163">
      <t>リッチ</t>
    </rPh>
    <rPh sb="180" eb="182">
      <t>ツウキン</t>
    </rPh>
    <rPh sb="182" eb="183">
      <t>ナド</t>
    </rPh>
    <rPh sb="184" eb="186">
      <t>テイキ</t>
    </rPh>
    <rPh sb="186" eb="188">
      <t>リヨウ</t>
    </rPh>
    <rPh sb="191" eb="193">
      <t>カタガタ</t>
    </rPh>
    <rPh sb="202" eb="204">
      <t>アンテイ</t>
    </rPh>
    <rPh sb="206" eb="208">
      <t>シュウエキ</t>
    </rPh>
    <rPh sb="209" eb="211">
      <t>ミコ</t>
    </rPh>
    <rPh sb="216" eb="218">
      <t>コンゴ</t>
    </rPh>
    <rPh sb="219" eb="221">
      <t>アンテイ</t>
    </rPh>
    <rPh sb="223" eb="225">
      <t>ケイエイ</t>
    </rPh>
    <rPh sb="226" eb="228">
      <t>ケイゾク</t>
    </rPh>
    <rPh sb="237" eb="239">
      <t>ヒヨウ</t>
    </rPh>
    <rPh sb="239" eb="241">
      <t>サクゲン</t>
    </rPh>
    <rPh sb="242" eb="243">
      <t>オコナ</t>
    </rPh>
    <rPh sb="245" eb="246">
      <t>サラ</t>
    </rPh>
    <rPh sb="248" eb="250">
      <t>シュウエキ</t>
    </rPh>
    <rPh sb="250" eb="252">
      <t>コウジョウ</t>
    </rPh>
    <rPh sb="253" eb="254">
      <t>ツト</t>
    </rPh>
    <phoneticPr fontId="6"/>
  </si>
  <si>
    <t>⑩企業債残高対料金収入比率については、償還開始から経年が浅いため全国平均よりやや高い部分がありますが、類似施設平均の推移と比較しても大きな乖離はなく、当初計画に従い計画的な地方債償還を行っており、地方債残高も年々減少しているので、大きな問題はないと考えます。
今後10年における⑧設備投資見込額も、現状の収益や施設の経年劣化を勘案すると、妥当であると考えます。
資産全体の価値を鑑みても、現在の立地に必要不可欠なものと考えています。今後必要に応じ、民間活力の適切な利用等を含め、最適な施設経営の術を検討していきます。
また、地方公営企業法を適用していないため⑥有形固定資産減価償却費及び⑨累積欠損金比率については「該当なし」となっています。</t>
    <rPh sb="1" eb="3">
      <t>キギョウ</t>
    </rPh>
    <rPh sb="3" eb="4">
      <t>サイ</t>
    </rPh>
    <rPh sb="4" eb="6">
      <t>ザンダカ</t>
    </rPh>
    <rPh sb="6" eb="7">
      <t>タイ</t>
    </rPh>
    <rPh sb="7" eb="9">
      <t>リョウキン</t>
    </rPh>
    <rPh sb="9" eb="11">
      <t>シュウニュウ</t>
    </rPh>
    <rPh sb="11" eb="13">
      <t>ヒリツ</t>
    </rPh>
    <rPh sb="19" eb="21">
      <t>ショウカン</t>
    </rPh>
    <rPh sb="21" eb="23">
      <t>カイシ</t>
    </rPh>
    <rPh sb="25" eb="27">
      <t>ケイネン</t>
    </rPh>
    <rPh sb="28" eb="29">
      <t>アサ</t>
    </rPh>
    <rPh sb="32" eb="34">
      <t>ゼンコク</t>
    </rPh>
    <rPh sb="34" eb="36">
      <t>ヘイキン</t>
    </rPh>
    <rPh sb="40" eb="41">
      <t>タカ</t>
    </rPh>
    <rPh sb="42" eb="44">
      <t>ブブン</t>
    </rPh>
    <rPh sb="51" eb="53">
      <t>ルイジ</t>
    </rPh>
    <rPh sb="53" eb="55">
      <t>シセツ</t>
    </rPh>
    <rPh sb="55" eb="57">
      <t>ヘイキン</t>
    </rPh>
    <rPh sb="58" eb="60">
      <t>スイイ</t>
    </rPh>
    <rPh sb="61" eb="63">
      <t>ヒカク</t>
    </rPh>
    <rPh sb="66" eb="67">
      <t>オオ</t>
    </rPh>
    <rPh sb="69" eb="71">
      <t>カイリ</t>
    </rPh>
    <rPh sb="89" eb="91">
      <t>ショウカン</t>
    </rPh>
    <rPh sb="98" eb="100">
      <t>チホウ</t>
    </rPh>
    <rPh sb="100" eb="101">
      <t>サイ</t>
    </rPh>
    <rPh sb="101" eb="103">
      <t>ザンダカ</t>
    </rPh>
    <rPh sb="104" eb="106">
      <t>ネンネン</t>
    </rPh>
    <rPh sb="106" eb="108">
      <t>ゲンショウ</t>
    </rPh>
    <rPh sb="115" eb="116">
      <t>オオ</t>
    </rPh>
    <rPh sb="118" eb="120">
      <t>モンダイ</t>
    </rPh>
    <rPh sb="124" eb="125">
      <t>カンガ</t>
    </rPh>
    <rPh sb="130" eb="132">
      <t>コンゴ</t>
    </rPh>
    <rPh sb="134" eb="135">
      <t>ネン</t>
    </rPh>
    <rPh sb="140" eb="142">
      <t>セツビ</t>
    </rPh>
    <rPh sb="142" eb="144">
      <t>トウシ</t>
    </rPh>
    <rPh sb="144" eb="146">
      <t>ミコ</t>
    </rPh>
    <rPh sb="146" eb="147">
      <t>ガク</t>
    </rPh>
    <rPh sb="149" eb="151">
      <t>ゲンジョウ</t>
    </rPh>
    <rPh sb="152" eb="154">
      <t>シュウエキ</t>
    </rPh>
    <rPh sb="155" eb="157">
      <t>シセツ</t>
    </rPh>
    <rPh sb="158" eb="160">
      <t>ケイネン</t>
    </rPh>
    <rPh sb="160" eb="162">
      <t>レッカ</t>
    </rPh>
    <rPh sb="163" eb="165">
      <t>カンアン</t>
    </rPh>
    <rPh sb="169" eb="171">
      <t>ダトウ</t>
    </rPh>
    <rPh sb="175" eb="176">
      <t>カンガ</t>
    </rPh>
    <rPh sb="181" eb="183">
      <t>シサン</t>
    </rPh>
    <rPh sb="183" eb="185">
      <t>ゼンタイ</t>
    </rPh>
    <rPh sb="186" eb="188">
      <t>カチ</t>
    </rPh>
    <rPh sb="189" eb="190">
      <t>カンガ</t>
    </rPh>
    <rPh sb="194" eb="196">
      <t>ゲンザイ</t>
    </rPh>
    <rPh sb="197" eb="199">
      <t>リッチ</t>
    </rPh>
    <rPh sb="200" eb="202">
      <t>ヒツヨウ</t>
    </rPh>
    <rPh sb="202" eb="205">
      <t>フカケツ</t>
    </rPh>
    <rPh sb="209" eb="210">
      <t>カンガ</t>
    </rPh>
    <rPh sb="216" eb="218">
      <t>コンゴ</t>
    </rPh>
    <rPh sb="218" eb="220">
      <t>ヒツヨウ</t>
    </rPh>
    <rPh sb="221" eb="222">
      <t>オウ</t>
    </rPh>
    <rPh sb="224" eb="226">
      <t>ミンカン</t>
    </rPh>
    <rPh sb="226" eb="228">
      <t>カツリョク</t>
    </rPh>
    <rPh sb="229" eb="231">
      <t>テキセツ</t>
    </rPh>
    <rPh sb="232" eb="234">
      <t>リヨウ</t>
    </rPh>
    <rPh sb="234" eb="235">
      <t>ナド</t>
    </rPh>
    <rPh sb="236" eb="237">
      <t>フク</t>
    </rPh>
    <rPh sb="239" eb="241">
      <t>サイテキ</t>
    </rPh>
    <rPh sb="242" eb="244">
      <t>シセツ</t>
    </rPh>
    <rPh sb="244" eb="246">
      <t>ケイエイ</t>
    </rPh>
    <rPh sb="247" eb="248">
      <t>スベ</t>
    </rPh>
    <rPh sb="249" eb="251">
      <t>ケントウ</t>
    </rPh>
    <phoneticPr fontId="6"/>
  </si>
  <si>
    <t>施設の利用状況（⑪稼働率）につきましては、過去5年間の経年比較において、緩やかに上昇して推移しています。
全国平均値や類似施設平均値と比較すると低い状況ではありますが、現状で100％付近にあり、また施設がパーク＆ライドの定期利用をされていることを勘案すると、大きな問題ではないと考えます。
施設立地として観光地に隣接しており、観光客の利用もあることから、利用状況の向上につきましては、観光施策も含めた形で検討する必要があります。収益状況を含め、当該施設は駐車場として利用することは適当と考えます。</t>
    <rPh sb="0" eb="2">
      <t>シセツ</t>
    </rPh>
    <rPh sb="3" eb="5">
      <t>リヨウ</t>
    </rPh>
    <rPh sb="5" eb="7">
      <t>ジョウキョウ</t>
    </rPh>
    <rPh sb="9" eb="11">
      <t>カドウ</t>
    </rPh>
    <rPh sb="11" eb="12">
      <t>リツ</t>
    </rPh>
    <rPh sb="21" eb="23">
      <t>カコ</t>
    </rPh>
    <rPh sb="24" eb="26">
      <t>ネンカン</t>
    </rPh>
    <rPh sb="27" eb="29">
      <t>ケイネン</t>
    </rPh>
    <rPh sb="29" eb="31">
      <t>ヒカク</t>
    </rPh>
    <rPh sb="36" eb="37">
      <t>ユル</t>
    </rPh>
    <rPh sb="40" eb="42">
      <t>ジョウショウ</t>
    </rPh>
    <rPh sb="44" eb="46">
      <t>スイイ</t>
    </rPh>
    <rPh sb="53" eb="55">
      <t>ゼンコク</t>
    </rPh>
    <rPh sb="55" eb="58">
      <t>ヘイキンチ</t>
    </rPh>
    <rPh sb="59" eb="61">
      <t>ルイジ</t>
    </rPh>
    <rPh sb="61" eb="63">
      <t>シセツ</t>
    </rPh>
    <rPh sb="63" eb="66">
      <t>ヘイキンチ</t>
    </rPh>
    <rPh sb="67" eb="69">
      <t>ヒカク</t>
    </rPh>
    <rPh sb="72" eb="73">
      <t>ヒク</t>
    </rPh>
    <rPh sb="74" eb="76">
      <t>ジョウキョウ</t>
    </rPh>
    <rPh sb="84" eb="86">
      <t>ゲンジョウ</t>
    </rPh>
    <rPh sb="91" eb="93">
      <t>フキン</t>
    </rPh>
    <rPh sb="99" eb="101">
      <t>シセツ</t>
    </rPh>
    <rPh sb="110" eb="112">
      <t>テイキ</t>
    </rPh>
    <rPh sb="112" eb="114">
      <t>リヨウ</t>
    </rPh>
    <rPh sb="123" eb="125">
      <t>カンアン</t>
    </rPh>
    <rPh sb="129" eb="130">
      <t>オオ</t>
    </rPh>
    <rPh sb="132" eb="134">
      <t>モンダイ</t>
    </rPh>
    <rPh sb="139" eb="140">
      <t>カンガ</t>
    </rPh>
    <rPh sb="145" eb="147">
      <t>シセツ</t>
    </rPh>
    <rPh sb="147" eb="149">
      <t>リッチ</t>
    </rPh>
    <rPh sb="152" eb="155">
      <t>カンコウチ</t>
    </rPh>
    <rPh sb="156" eb="158">
      <t>リンセツ</t>
    </rPh>
    <rPh sb="163" eb="166">
      <t>カンコウキャク</t>
    </rPh>
    <rPh sb="167" eb="169">
      <t>リヨウ</t>
    </rPh>
    <rPh sb="177" eb="179">
      <t>リヨウ</t>
    </rPh>
    <rPh sb="179" eb="181">
      <t>ジョウキョウ</t>
    </rPh>
    <rPh sb="182" eb="184">
      <t>コウジョウ</t>
    </rPh>
    <rPh sb="192" eb="194">
      <t>カンコウ</t>
    </rPh>
    <rPh sb="194" eb="196">
      <t>シサク</t>
    </rPh>
    <rPh sb="197" eb="198">
      <t>フク</t>
    </rPh>
    <rPh sb="200" eb="201">
      <t>カタチ</t>
    </rPh>
    <rPh sb="202" eb="204">
      <t>ケントウ</t>
    </rPh>
    <rPh sb="206" eb="208">
      <t>ヒツヨウ</t>
    </rPh>
    <rPh sb="214" eb="216">
      <t>シュウエキ</t>
    </rPh>
    <rPh sb="216" eb="218">
      <t>ジョウキョウ</t>
    </rPh>
    <rPh sb="219" eb="220">
      <t>フク</t>
    </rPh>
    <rPh sb="222" eb="224">
      <t>トウガイ</t>
    </rPh>
    <rPh sb="224" eb="226">
      <t>シセツ</t>
    </rPh>
    <rPh sb="227" eb="230">
      <t>チュウシャジョウ</t>
    </rPh>
    <rPh sb="233" eb="235">
      <t>リヨウ</t>
    </rPh>
    <rPh sb="240" eb="242">
      <t>テキトウ</t>
    </rPh>
    <rPh sb="243" eb="244">
      <t>カンガ</t>
    </rPh>
    <phoneticPr fontId="6"/>
  </si>
  <si>
    <t>施設全体としては、各種の平均値と差異の見られる部分がいくつか散見されますが、総じて健全な経営が行なわれていると判断しています。経営戦略については、平成32年度までの策定を検討しています。
今後は近隣市町村と情報共有等を行い、それぞれの状況を把握した上で、経営戦略の策定や民間譲渡等を検討する材料にしたいと考えています。
また同時に、現行体制での更なる収益増加のため、費用削減や広告宣伝等を検討していきます。</t>
    <rPh sb="0" eb="2">
      <t>シセツ</t>
    </rPh>
    <rPh sb="2" eb="4">
      <t>ゼンタイ</t>
    </rPh>
    <rPh sb="9" eb="11">
      <t>カクシュ</t>
    </rPh>
    <rPh sb="12" eb="15">
      <t>ヘイキンチ</t>
    </rPh>
    <rPh sb="16" eb="18">
      <t>サイ</t>
    </rPh>
    <rPh sb="19" eb="20">
      <t>ミ</t>
    </rPh>
    <rPh sb="23" eb="25">
      <t>ブブン</t>
    </rPh>
    <rPh sb="30" eb="32">
      <t>サンケン</t>
    </rPh>
    <rPh sb="38" eb="39">
      <t>ソウ</t>
    </rPh>
    <rPh sb="41" eb="43">
      <t>ケンゼン</t>
    </rPh>
    <rPh sb="44" eb="46">
      <t>ケイエイ</t>
    </rPh>
    <rPh sb="47" eb="48">
      <t>オコ</t>
    </rPh>
    <rPh sb="55" eb="57">
      <t>ハンダン</t>
    </rPh>
    <rPh sb="73" eb="75">
      <t>ヘイセイ</t>
    </rPh>
    <rPh sb="77" eb="79">
      <t>ネンド</t>
    </rPh>
    <rPh sb="85" eb="87">
      <t>ケントウ</t>
    </rPh>
    <rPh sb="94" eb="96">
      <t>コンゴ</t>
    </rPh>
    <rPh sb="97" eb="99">
      <t>キンリン</t>
    </rPh>
    <rPh sb="99" eb="102">
      <t>シチョウソン</t>
    </rPh>
    <rPh sb="103" eb="105">
      <t>ジョウホウ</t>
    </rPh>
    <rPh sb="105" eb="107">
      <t>キョウユウ</t>
    </rPh>
    <rPh sb="107" eb="108">
      <t>ナド</t>
    </rPh>
    <rPh sb="109" eb="110">
      <t>オコナ</t>
    </rPh>
    <rPh sb="117" eb="119">
      <t>ジョウキョウ</t>
    </rPh>
    <rPh sb="120" eb="122">
      <t>ハアク</t>
    </rPh>
    <rPh sb="124" eb="125">
      <t>ウエ</t>
    </rPh>
    <rPh sb="127" eb="129">
      <t>ケイエイ</t>
    </rPh>
    <rPh sb="129" eb="131">
      <t>センリャク</t>
    </rPh>
    <rPh sb="132" eb="134">
      <t>サクテイ</t>
    </rPh>
    <rPh sb="135" eb="137">
      <t>ミンカン</t>
    </rPh>
    <rPh sb="137" eb="139">
      <t>ジョウト</t>
    </rPh>
    <rPh sb="139" eb="140">
      <t>ナド</t>
    </rPh>
    <rPh sb="141" eb="143">
      <t>ケントウ</t>
    </rPh>
    <rPh sb="145" eb="147">
      <t>ザイリョウ</t>
    </rPh>
    <rPh sb="152" eb="153">
      <t>カンガ</t>
    </rPh>
    <rPh sb="162" eb="164">
      <t>ドウジ</t>
    </rPh>
    <rPh sb="166" eb="168">
      <t>ゲンコウ</t>
    </rPh>
    <rPh sb="168" eb="170">
      <t>タイセイ</t>
    </rPh>
    <rPh sb="172" eb="173">
      <t>サラ</t>
    </rPh>
    <rPh sb="175" eb="177">
      <t>シュウエキ</t>
    </rPh>
    <rPh sb="177" eb="179">
      <t>ゾウカ</t>
    </rPh>
    <rPh sb="183" eb="185">
      <t>ヒヨウ</t>
    </rPh>
    <rPh sb="185" eb="187">
      <t>サクゲン</t>
    </rPh>
    <rPh sb="188" eb="190">
      <t>コウコク</t>
    </rPh>
    <rPh sb="190" eb="192">
      <t>センデン</t>
    </rPh>
    <rPh sb="192" eb="193">
      <t>ナド</t>
    </rPh>
    <rPh sb="194" eb="196">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</si>
</sst>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193.4</c:v>
                </c:pt>
                <c:pt idx="1">
                  <c:v>180.4</c:v>
                </c:pt>
                <c:pt idx="2">
                  <c:v>190.4</c:v>
                </c:pt>
                <c:pt idx="3">
                  <c:v>190.6</c:v>
                </c:pt>
                <c:pt idx="4">
                  <c:v>191.3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8988416"/>
        <c:axId val="789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8988416"/>
        <c:axId val="78990336"/>
      </c:lineChart>
      <c:dateAx>
        <c:axId val="78988416"/>
        <c:scaling>
          <c:orientation val="minMax"/>
        </c:scaling>
        <c:delete val="1"/>
        <c:axPos val="b"/>
        <c:numFmt formatCode="ge" sourceLinked="1"/>
        <c:majorTickMark val="none"/>
        <c:minorTickMark val="none"/>
        <c:tickLblPos val="none"/>
        <c:crossAx val="78990336"/>
        <c:crosses val="autoZero"/>
        <c:auto val="1"/>
        <c:lblOffset val="100"/>
        <c:baseTimeUnit val="years"/>
      </c:dateAx>
      <c:valAx>
        <c:axId val="7899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8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362.6</c:v>
                </c:pt>
                <c:pt idx="1">
                  <c:v>311.3</c:v>
                </c:pt>
                <c:pt idx="2">
                  <c:v>284.8</c:v>
                </c:pt>
                <c:pt idx="3">
                  <c:v>247.5</c:v>
                </c:pt>
                <c:pt idx="4">
                  <c:v>205.3</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1233024"/>
        <c:axId val="812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1233024"/>
        <c:axId val="81234944"/>
      </c:lineChart>
      <c:dateAx>
        <c:axId val="81233024"/>
        <c:scaling>
          <c:orientation val="minMax"/>
        </c:scaling>
        <c:delete val="1"/>
        <c:axPos val="b"/>
        <c:numFmt formatCode="ge" sourceLinked="1"/>
        <c:majorTickMark val="none"/>
        <c:minorTickMark val="none"/>
        <c:tickLblPos val="none"/>
        <c:crossAx val="81234944"/>
        <c:crosses val="autoZero"/>
        <c:auto val="1"/>
        <c:lblOffset val="100"/>
        <c:baseTimeUnit val="years"/>
      </c:dateAx>
      <c:valAx>
        <c:axId val="8123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23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1289984"/>
        <c:axId val="812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1289984"/>
        <c:axId val="81291904"/>
      </c:lineChart>
      <c:dateAx>
        <c:axId val="81289984"/>
        <c:scaling>
          <c:orientation val="minMax"/>
        </c:scaling>
        <c:delete val="1"/>
        <c:axPos val="b"/>
        <c:numFmt formatCode="ge" sourceLinked="1"/>
        <c:majorTickMark val="none"/>
        <c:minorTickMark val="none"/>
        <c:tickLblPos val="none"/>
        <c:crossAx val="81291904"/>
        <c:crosses val="autoZero"/>
        <c:auto val="1"/>
        <c:lblOffset val="100"/>
        <c:baseTimeUnit val="years"/>
      </c:dateAx>
      <c:valAx>
        <c:axId val="8129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28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89985408"/>
        <c:axId val="899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89985408"/>
        <c:axId val="89987328"/>
      </c:lineChart>
      <c:dateAx>
        <c:axId val="89985408"/>
        <c:scaling>
          <c:orientation val="minMax"/>
        </c:scaling>
        <c:delete val="1"/>
        <c:axPos val="b"/>
        <c:numFmt formatCode="ge" sourceLinked="1"/>
        <c:majorTickMark val="none"/>
        <c:minorTickMark val="none"/>
        <c:tickLblPos val="none"/>
        <c:crossAx val="89987328"/>
        <c:crosses val="autoZero"/>
        <c:auto val="1"/>
        <c:lblOffset val="100"/>
        <c:baseTimeUnit val="years"/>
      </c:dateAx>
      <c:valAx>
        <c:axId val="8998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8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0027904"/>
        <c:axId val="900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0027904"/>
        <c:axId val="90038272"/>
      </c:lineChart>
      <c:dateAx>
        <c:axId val="90027904"/>
        <c:scaling>
          <c:orientation val="minMax"/>
        </c:scaling>
        <c:delete val="1"/>
        <c:axPos val="b"/>
        <c:numFmt formatCode="ge" sourceLinked="1"/>
        <c:majorTickMark val="none"/>
        <c:minorTickMark val="none"/>
        <c:tickLblPos val="none"/>
        <c:crossAx val="90038272"/>
        <c:crosses val="autoZero"/>
        <c:auto val="1"/>
        <c:lblOffset val="100"/>
        <c:baseTimeUnit val="years"/>
      </c:dateAx>
      <c:valAx>
        <c:axId val="9003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2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0079232"/>
        <c:axId val="900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0079232"/>
        <c:axId val="90081152"/>
      </c:lineChart>
      <c:dateAx>
        <c:axId val="90079232"/>
        <c:scaling>
          <c:orientation val="minMax"/>
        </c:scaling>
        <c:delete val="1"/>
        <c:axPos val="b"/>
        <c:numFmt formatCode="ge" sourceLinked="1"/>
        <c:majorTickMark val="none"/>
        <c:minorTickMark val="none"/>
        <c:tickLblPos val="none"/>
        <c:crossAx val="90081152"/>
        <c:crosses val="autoZero"/>
        <c:auto val="1"/>
        <c:lblOffset val="100"/>
        <c:baseTimeUnit val="years"/>
      </c:dateAx>
      <c:valAx>
        <c:axId val="9008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07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82.8</c:v>
                </c:pt>
                <c:pt idx="1">
                  <c:v>81.7</c:v>
                </c:pt>
                <c:pt idx="2">
                  <c:v>92.1</c:v>
                </c:pt>
                <c:pt idx="3">
                  <c:v>97.9</c:v>
                </c:pt>
                <c:pt idx="4">
                  <c:v>105.3</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0119552"/>
        <c:axId val="901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0119552"/>
        <c:axId val="90129920"/>
      </c:lineChart>
      <c:dateAx>
        <c:axId val="90119552"/>
        <c:scaling>
          <c:orientation val="minMax"/>
        </c:scaling>
        <c:delete val="1"/>
        <c:axPos val="b"/>
        <c:numFmt formatCode="ge" sourceLinked="1"/>
        <c:majorTickMark val="none"/>
        <c:minorTickMark val="none"/>
        <c:tickLblPos val="none"/>
        <c:crossAx val="90129920"/>
        <c:crosses val="autoZero"/>
        <c:auto val="1"/>
        <c:lblOffset val="100"/>
        <c:baseTimeUnit val="years"/>
      </c:dateAx>
      <c:valAx>
        <c:axId val="9012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1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72</c:v>
                </c:pt>
                <c:pt idx="1">
                  <c:v>73.400000000000006</c:v>
                </c:pt>
                <c:pt idx="2">
                  <c:v>76.2</c:v>
                </c:pt>
                <c:pt idx="3">
                  <c:v>75.5</c:v>
                </c:pt>
                <c:pt idx="4">
                  <c:v>73.8</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0168320"/>
        <c:axId val="901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0168320"/>
        <c:axId val="90174592"/>
      </c:lineChart>
      <c:dateAx>
        <c:axId val="90168320"/>
        <c:scaling>
          <c:orientation val="minMax"/>
        </c:scaling>
        <c:delete val="1"/>
        <c:axPos val="b"/>
        <c:numFmt formatCode="ge" sourceLinked="1"/>
        <c:majorTickMark val="none"/>
        <c:minorTickMark val="none"/>
        <c:tickLblPos val="none"/>
        <c:crossAx val="90174592"/>
        <c:crosses val="autoZero"/>
        <c:auto val="1"/>
        <c:lblOffset val="100"/>
        <c:baseTimeUnit val="years"/>
      </c:dateAx>
      <c:valAx>
        <c:axId val="9017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6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52545</c:v>
                </c:pt>
                <c:pt idx="1">
                  <c:v>57307</c:v>
                </c:pt>
                <c:pt idx="2">
                  <c:v>59586</c:v>
                </c:pt>
                <c:pt idx="3">
                  <c:v>60665</c:v>
                </c:pt>
                <c:pt idx="4">
                  <c:v>63443</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0212608"/>
        <c:axId val="902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0212608"/>
        <c:axId val="90222976"/>
      </c:lineChart>
      <c:dateAx>
        <c:axId val="90212608"/>
        <c:scaling>
          <c:orientation val="minMax"/>
        </c:scaling>
        <c:delete val="1"/>
        <c:axPos val="b"/>
        <c:numFmt formatCode="ge" sourceLinked="1"/>
        <c:majorTickMark val="none"/>
        <c:minorTickMark val="none"/>
        <c:tickLblPos val="none"/>
        <c:crossAx val="90222976"/>
        <c:crosses val="autoZero"/>
        <c:auto val="1"/>
        <c:lblOffset val="100"/>
        <c:baseTimeUnit val="years"/>
      </c:dateAx>
      <c:valAx>
        <c:axId val="9022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21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7" zoomScaleNormal="10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愛知県豊川市　豊川市豊川駅東駐車場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17829</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656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500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193.4</v>
      </c>
      <c r="V31" s="117"/>
      <c r="W31" s="117"/>
      <c r="X31" s="117"/>
      <c r="Y31" s="117"/>
      <c r="Z31" s="117"/>
      <c r="AA31" s="117"/>
      <c r="AB31" s="117"/>
      <c r="AC31" s="117"/>
      <c r="AD31" s="117"/>
      <c r="AE31" s="117"/>
      <c r="AF31" s="117"/>
      <c r="AG31" s="117"/>
      <c r="AH31" s="117"/>
      <c r="AI31" s="117"/>
      <c r="AJ31" s="117"/>
      <c r="AK31" s="117"/>
      <c r="AL31" s="117"/>
      <c r="AM31" s="117"/>
      <c r="AN31" s="117">
        <f>データ!Z7</f>
        <v>180.4</v>
      </c>
      <c r="AO31" s="117"/>
      <c r="AP31" s="117"/>
      <c r="AQ31" s="117"/>
      <c r="AR31" s="117"/>
      <c r="AS31" s="117"/>
      <c r="AT31" s="117"/>
      <c r="AU31" s="117"/>
      <c r="AV31" s="117"/>
      <c r="AW31" s="117"/>
      <c r="AX31" s="117"/>
      <c r="AY31" s="117"/>
      <c r="AZ31" s="117"/>
      <c r="BA31" s="117"/>
      <c r="BB31" s="117"/>
      <c r="BC31" s="117"/>
      <c r="BD31" s="117"/>
      <c r="BE31" s="117"/>
      <c r="BF31" s="117"/>
      <c r="BG31" s="117">
        <f>データ!AA7</f>
        <v>190.4</v>
      </c>
      <c r="BH31" s="117"/>
      <c r="BI31" s="117"/>
      <c r="BJ31" s="117"/>
      <c r="BK31" s="117"/>
      <c r="BL31" s="117"/>
      <c r="BM31" s="117"/>
      <c r="BN31" s="117"/>
      <c r="BO31" s="117"/>
      <c r="BP31" s="117"/>
      <c r="BQ31" s="117"/>
      <c r="BR31" s="117"/>
      <c r="BS31" s="117"/>
      <c r="BT31" s="117"/>
      <c r="BU31" s="117"/>
      <c r="BV31" s="117"/>
      <c r="BW31" s="117"/>
      <c r="BX31" s="117"/>
      <c r="BY31" s="117"/>
      <c r="BZ31" s="117">
        <f>データ!AB7</f>
        <v>190.6</v>
      </c>
      <c r="CA31" s="117"/>
      <c r="CB31" s="117"/>
      <c r="CC31" s="117"/>
      <c r="CD31" s="117"/>
      <c r="CE31" s="117"/>
      <c r="CF31" s="117"/>
      <c r="CG31" s="117"/>
      <c r="CH31" s="117"/>
      <c r="CI31" s="117"/>
      <c r="CJ31" s="117"/>
      <c r="CK31" s="117"/>
      <c r="CL31" s="117"/>
      <c r="CM31" s="117"/>
      <c r="CN31" s="117"/>
      <c r="CO31" s="117"/>
      <c r="CP31" s="117"/>
      <c r="CQ31" s="117"/>
      <c r="CR31" s="117"/>
      <c r="CS31" s="117">
        <f>データ!AC7</f>
        <v>191.3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82.8</v>
      </c>
      <c r="JD31" s="119"/>
      <c r="JE31" s="119"/>
      <c r="JF31" s="119"/>
      <c r="JG31" s="119"/>
      <c r="JH31" s="119"/>
      <c r="JI31" s="119"/>
      <c r="JJ31" s="119"/>
      <c r="JK31" s="119"/>
      <c r="JL31" s="119"/>
      <c r="JM31" s="119"/>
      <c r="JN31" s="119"/>
      <c r="JO31" s="119"/>
      <c r="JP31" s="119"/>
      <c r="JQ31" s="119"/>
      <c r="JR31" s="119"/>
      <c r="JS31" s="119"/>
      <c r="JT31" s="119"/>
      <c r="JU31" s="120"/>
      <c r="JV31" s="118">
        <f>データ!DL7</f>
        <v>81.7</v>
      </c>
      <c r="JW31" s="119"/>
      <c r="JX31" s="119"/>
      <c r="JY31" s="119"/>
      <c r="JZ31" s="119"/>
      <c r="KA31" s="119"/>
      <c r="KB31" s="119"/>
      <c r="KC31" s="119"/>
      <c r="KD31" s="119"/>
      <c r="KE31" s="119"/>
      <c r="KF31" s="119"/>
      <c r="KG31" s="119"/>
      <c r="KH31" s="119"/>
      <c r="KI31" s="119"/>
      <c r="KJ31" s="119"/>
      <c r="KK31" s="119"/>
      <c r="KL31" s="119"/>
      <c r="KM31" s="119"/>
      <c r="KN31" s="120"/>
      <c r="KO31" s="118">
        <f>データ!DM7</f>
        <v>92.1</v>
      </c>
      <c r="KP31" s="119"/>
      <c r="KQ31" s="119"/>
      <c r="KR31" s="119"/>
      <c r="KS31" s="119"/>
      <c r="KT31" s="119"/>
      <c r="KU31" s="119"/>
      <c r="KV31" s="119"/>
      <c r="KW31" s="119"/>
      <c r="KX31" s="119"/>
      <c r="KY31" s="119"/>
      <c r="KZ31" s="119"/>
      <c r="LA31" s="119"/>
      <c r="LB31" s="119"/>
      <c r="LC31" s="119"/>
      <c r="LD31" s="119"/>
      <c r="LE31" s="119"/>
      <c r="LF31" s="119"/>
      <c r="LG31" s="120"/>
      <c r="LH31" s="118">
        <f>データ!DN7</f>
        <v>97.9</v>
      </c>
      <c r="LI31" s="119"/>
      <c r="LJ31" s="119"/>
      <c r="LK31" s="119"/>
      <c r="LL31" s="119"/>
      <c r="LM31" s="119"/>
      <c r="LN31" s="119"/>
      <c r="LO31" s="119"/>
      <c r="LP31" s="119"/>
      <c r="LQ31" s="119"/>
      <c r="LR31" s="119"/>
      <c r="LS31" s="119"/>
      <c r="LT31" s="119"/>
      <c r="LU31" s="119"/>
      <c r="LV31" s="119"/>
      <c r="LW31" s="119"/>
      <c r="LX31" s="119"/>
      <c r="LY31" s="119"/>
      <c r="LZ31" s="120"/>
      <c r="MA31" s="118">
        <f>データ!DO7</f>
        <v>105.3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72</v>
      </c>
      <c r="EM52" s="117"/>
      <c r="EN52" s="117"/>
      <c r="EO52" s="117"/>
      <c r="EP52" s="117"/>
      <c r="EQ52" s="117"/>
      <c r="ER52" s="117"/>
      <c r="ES52" s="117"/>
      <c r="ET52" s="117"/>
      <c r="EU52" s="117"/>
      <c r="EV52" s="117"/>
      <c r="EW52" s="117"/>
      <c r="EX52" s="117"/>
      <c r="EY52" s="117"/>
      <c r="EZ52" s="117"/>
      <c r="FA52" s="117"/>
      <c r="FB52" s="117"/>
      <c r="FC52" s="117"/>
      <c r="FD52" s="117"/>
      <c r="FE52" s="117">
        <f>データ!BG7</f>
        <v>73.400000000000006</v>
      </c>
      <c r="FF52" s="117"/>
      <c r="FG52" s="117"/>
      <c r="FH52" s="117"/>
      <c r="FI52" s="117"/>
      <c r="FJ52" s="117"/>
      <c r="FK52" s="117"/>
      <c r="FL52" s="117"/>
      <c r="FM52" s="117"/>
      <c r="FN52" s="117"/>
      <c r="FO52" s="117"/>
      <c r="FP52" s="117"/>
      <c r="FQ52" s="117"/>
      <c r="FR52" s="117"/>
      <c r="FS52" s="117"/>
      <c r="FT52" s="117"/>
      <c r="FU52" s="117"/>
      <c r="FV52" s="117"/>
      <c r="FW52" s="117"/>
      <c r="FX52" s="117">
        <f>データ!BH7</f>
        <v>76.2</v>
      </c>
      <c r="FY52" s="117"/>
      <c r="FZ52" s="117"/>
      <c r="GA52" s="117"/>
      <c r="GB52" s="117"/>
      <c r="GC52" s="117"/>
      <c r="GD52" s="117"/>
      <c r="GE52" s="117"/>
      <c r="GF52" s="117"/>
      <c r="GG52" s="117"/>
      <c r="GH52" s="117"/>
      <c r="GI52" s="117"/>
      <c r="GJ52" s="117"/>
      <c r="GK52" s="117"/>
      <c r="GL52" s="117"/>
      <c r="GM52" s="117"/>
      <c r="GN52" s="117"/>
      <c r="GO52" s="117"/>
      <c r="GP52" s="117"/>
      <c r="GQ52" s="117">
        <f>データ!BI7</f>
        <v>75.5</v>
      </c>
      <c r="GR52" s="117"/>
      <c r="GS52" s="117"/>
      <c r="GT52" s="117"/>
      <c r="GU52" s="117"/>
      <c r="GV52" s="117"/>
      <c r="GW52" s="117"/>
      <c r="GX52" s="117"/>
      <c r="GY52" s="117"/>
      <c r="GZ52" s="117"/>
      <c r="HA52" s="117"/>
      <c r="HB52" s="117"/>
      <c r="HC52" s="117"/>
      <c r="HD52" s="117"/>
      <c r="HE52" s="117"/>
      <c r="HF52" s="117"/>
      <c r="HG52" s="117"/>
      <c r="HH52" s="117"/>
      <c r="HI52" s="117"/>
      <c r="HJ52" s="117">
        <f>データ!BJ7</f>
        <v>73.8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52545</v>
      </c>
      <c r="JD52" s="125"/>
      <c r="JE52" s="125"/>
      <c r="JF52" s="125"/>
      <c r="JG52" s="125"/>
      <c r="JH52" s="125"/>
      <c r="JI52" s="125"/>
      <c r="JJ52" s="125"/>
      <c r="JK52" s="125"/>
      <c r="JL52" s="125"/>
      <c r="JM52" s="125"/>
      <c r="JN52" s="125"/>
      <c r="JO52" s="125"/>
      <c r="JP52" s="125"/>
      <c r="JQ52" s="125"/>
      <c r="JR52" s="125"/>
      <c r="JS52" s="125"/>
      <c r="JT52" s="125"/>
      <c r="JU52" s="125"/>
      <c r="JV52" s="125">
        <f>データ!BR7</f>
        <v>57307</v>
      </c>
      <c r="JW52" s="125"/>
      <c r="JX52" s="125"/>
      <c r="JY52" s="125"/>
      <c r="JZ52" s="125"/>
      <c r="KA52" s="125"/>
      <c r="KB52" s="125"/>
      <c r="KC52" s="125"/>
      <c r="KD52" s="125"/>
      <c r="KE52" s="125"/>
      <c r="KF52" s="125"/>
      <c r="KG52" s="125"/>
      <c r="KH52" s="125"/>
      <c r="KI52" s="125"/>
      <c r="KJ52" s="125"/>
      <c r="KK52" s="125"/>
      <c r="KL52" s="125"/>
      <c r="KM52" s="125"/>
      <c r="KN52" s="125"/>
      <c r="KO52" s="125">
        <f>データ!BS7</f>
        <v>59586</v>
      </c>
      <c r="KP52" s="125"/>
      <c r="KQ52" s="125"/>
      <c r="KR52" s="125"/>
      <c r="KS52" s="125"/>
      <c r="KT52" s="125"/>
      <c r="KU52" s="125"/>
      <c r="KV52" s="125"/>
      <c r="KW52" s="125"/>
      <c r="KX52" s="125"/>
      <c r="KY52" s="125"/>
      <c r="KZ52" s="125"/>
      <c r="LA52" s="125"/>
      <c r="LB52" s="125"/>
      <c r="LC52" s="125"/>
      <c r="LD52" s="125"/>
      <c r="LE52" s="125"/>
      <c r="LF52" s="125"/>
      <c r="LG52" s="125"/>
      <c r="LH52" s="125">
        <f>データ!BT7</f>
        <v>60665</v>
      </c>
      <c r="LI52" s="125"/>
      <c r="LJ52" s="125"/>
      <c r="LK52" s="125"/>
      <c r="LL52" s="125"/>
      <c r="LM52" s="125"/>
      <c r="LN52" s="125"/>
      <c r="LO52" s="125"/>
      <c r="LP52" s="125"/>
      <c r="LQ52" s="125"/>
      <c r="LR52" s="125"/>
      <c r="LS52" s="125"/>
      <c r="LT52" s="125"/>
      <c r="LU52" s="125"/>
      <c r="LV52" s="125"/>
      <c r="LW52" s="125"/>
      <c r="LX52" s="125"/>
      <c r="LY52" s="125"/>
      <c r="LZ52" s="125"/>
      <c r="MA52" s="125">
        <f>データ!BU7</f>
        <v>63443</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1392824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172800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362.6</v>
      </c>
      <c r="KB77" s="119"/>
      <c r="KC77" s="119"/>
      <c r="KD77" s="119"/>
      <c r="KE77" s="119"/>
      <c r="KF77" s="119"/>
      <c r="KG77" s="119"/>
      <c r="KH77" s="119"/>
      <c r="KI77" s="119"/>
      <c r="KJ77" s="119"/>
      <c r="KK77" s="119"/>
      <c r="KL77" s="119"/>
      <c r="KM77" s="119"/>
      <c r="KN77" s="119"/>
      <c r="KO77" s="120"/>
      <c r="KP77" s="118">
        <f>データ!DA7</f>
        <v>311.3</v>
      </c>
      <c r="KQ77" s="119"/>
      <c r="KR77" s="119"/>
      <c r="KS77" s="119"/>
      <c r="KT77" s="119"/>
      <c r="KU77" s="119"/>
      <c r="KV77" s="119"/>
      <c r="KW77" s="119"/>
      <c r="KX77" s="119"/>
      <c r="KY77" s="119"/>
      <c r="KZ77" s="119"/>
      <c r="LA77" s="119"/>
      <c r="LB77" s="119"/>
      <c r="LC77" s="119"/>
      <c r="LD77" s="120"/>
      <c r="LE77" s="118">
        <f>データ!DB7</f>
        <v>284.8</v>
      </c>
      <c r="LF77" s="119"/>
      <c r="LG77" s="119"/>
      <c r="LH77" s="119"/>
      <c r="LI77" s="119"/>
      <c r="LJ77" s="119"/>
      <c r="LK77" s="119"/>
      <c r="LL77" s="119"/>
      <c r="LM77" s="119"/>
      <c r="LN77" s="119"/>
      <c r="LO77" s="119"/>
      <c r="LP77" s="119"/>
      <c r="LQ77" s="119"/>
      <c r="LR77" s="119"/>
      <c r="LS77" s="120"/>
      <c r="LT77" s="118">
        <f>データ!DC7</f>
        <v>247.5</v>
      </c>
      <c r="LU77" s="119"/>
      <c r="LV77" s="119"/>
      <c r="LW77" s="119"/>
      <c r="LX77" s="119"/>
      <c r="LY77" s="119"/>
      <c r="LZ77" s="119"/>
      <c r="MA77" s="119"/>
      <c r="MB77" s="119"/>
      <c r="MC77" s="119"/>
      <c r="MD77" s="119"/>
      <c r="ME77" s="119"/>
      <c r="MF77" s="119"/>
      <c r="MG77" s="119"/>
      <c r="MH77" s="120"/>
      <c r="MI77" s="118">
        <f>データ!DD7</f>
        <v>205.3</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232076</v>
      </c>
      <c r="D6" s="61">
        <f t="shared" si="1"/>
        <v>47</v>
      </c>
      <c r="E6" s="61">
        <f t="shared" si="1"/>
        <v>14</v>
      </c>
      <c r="F6" s="61">
        <f t="shared" si="1"/>
        <v>0</v>
      </c>
      <c r="G6" s="61">
        <f t="shared" si="1"/>
        <v>1</v>
      </c>
      <c r="H6" s="61" t="str">
        <f>SUBSTITUTE(H8,"　","")</f>
        <v>愛知県豊川市</v>
      </c>
      <c r="I6" s="61" t="str">
        <f t="shared" si="1"/>
        <v>豊川市豊川駅東駐車場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15</v>
      </c>
      <c r="S6" s="63" t="str">
        <f t="shared" si="1"/>
        <v>駅</v>
      </c>
      <c r="T6" s="63" t="str">
        <f t="shared" si="1"/>
        <v>無</v>
      </c>
      <c r="U6" s="64">
        <f t="shared" si="1"/>
        <v>17829</v>
      </c>
      <c r="V6" s="64">
        <f t="shared" si="1"/>
        <v>656</v>
      </c>
      <c r="W6" s="64">
        <f t="shared" si="1"/>
        <v>500</v>
      </c>
      <c r="X6" s="63" t="str">
        <f t="shared" si="1"/>
        <v>代行制</v>
      </c>
      <c r="Y6" s="65">
        <f>IF(Y8="-",NA(),Y8)</f>
        <v>193.4</v>
      </c>
      <c r="Z6" s="65">
        <f t="shared" ref="Z6:AH6" si="2">IF(Z8="-",NA(),Z8)</f>
        <v>180.4</v>
      </c>
      <c r="AA6" s="65">
        <f t="shared" si="2"/>
        <v>190.4</v>
      </c>
      <c r="AB6" s="65">
        <f t="shared" si="2"/>
        <v>190.6</v>
      </c>
      <c r="AC6" s="65">
        <f t="shared" si="2"/>
        <v>191.3</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72</v>
      </c>
      <c r="BG6" s="65">
        <f t="shared" ref="BG6:BO6" si="5">IF(BG8="-",NA(),BG8)</f>
        <v>73.400000000000006</v>
      </c>
      <c r="BH6" s="65">
        <f t="shared" si="5"/>
        <v>76.2</v>
      </c>
      <c r="BI6" s="65">
        <f t="shared" si="5"/>
        <v>75.5</v>
      </c>
      <c r="BJ6" s="65">
        <f t="shared" si="5"/>
        <v>73.8</v>
      </c>
      <c r="BK6" s="65">
        <f t="shared" si="5"/>
        <v>31.4</v>
      </c>
      <c r="BL6" s="65">
        <f t="shared" si="5"/>
        <v>34</v>
      </c>
      <c r="BM6" s="65">
        <f t="shared" si="5"/>
        <v>31.1</v>
      </c>
      <c r="BN6" s="65">
        <f t="shared" si="5"/>
        <v>31.8</v>
      </c>
      <c r="BO6" s="65">
        <f t="shared" si="5"/>
        <v>22.6</v>
      </c>
      <c r="BP6" s="62" t="str">
        <f>IF(BP8="-","",IF(BP8="-","【-】","【"&amp;SUBSTITUTE(TEXT(BP8,"#,##0.0"),"-","△")&amp;"】"))</f>
        <v>【45.2】</v>
      </c>
      <c r="BQ6" s="66">
        <f>IF(BQ8="-",NA(),BQ8)</f>
        <v>52545</v>
      </c>
      <c r="BR6" s="66">
        <f t="shared" ref="BR6:BZ6" si="6">IF(BR8="-",NA(),BR8)</f>
        <v>57307</v>
      </c>
      <c r="BS6" s="66">
        <f t="shared" si="6"/>
        <v>59586</v>
      </c>
      <c r="BT6" s="66">
        <f t="shared" si="6"/>
        <v>60665</v>
      </c>
      <c r="BU6" s="66">
        <f t="shared" si="6"/>
        <v>63443</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1392824</v>
      </c>
      <c r="CN6" s="64">
        <f t="shared" si="7"/>
        <v>172800</v>
      </c>
      <c r="CO6" s="65"/>
      <c r="CP6" s="65"/>
      <c r="CQ6" s="65"/>
      <c r="CR6" s="65"/>
      <c r="CS6" s="65"/>
      <c r="CT6" s="65"/>
      <c r="CU6" s="65"/>
      <c r="CV6" s="65"/>
      <c r="CW6" s="65"/>
      <c r="CX6" s="65"/>
      <c r="CY6" s="62" t="s">
        <v>111</v>
      </c>
      <c r="CZ6" s="65">
        <f>IF(CZ8="-",NA(),CZ8)</f>
        <v>362.6</v>
      </c>
      <c r="DA6" s="65">
        <f t="shared" ref="DA6:DI6" si="8">IF(DA8="-",NA(),DA8)</f>
        <v>311.3</v>
      </c>
      <c r="DB6" s="65">
        <f t="shared" si="8"/>
        <v>284.8</v>
      </c>
      <c r="DC6" s="65">
        <f t="shared" si="8"/>
        <v>247.5</v>
      </c>
      <c r="DD6" s="65">
        <f t="shared" si="8"/>
        <v>205.3</v>
      </c>
      <c r="DE6" s="65">
        <f t="shared" si="8"/>
        <v>425</v>
      </c>
      <c r="DF6" s="65">
        <f t="shared" si="8"/>
        <v>329.2</v>
      </c>
      <c r="DG6" s="65">
        <f t="shared" si="8"/>
        <v>249.7</v>
      </c>
      <c r="DH6" s="65">
        <f t="shared" si="8"/>
        <v>279.60000000000002</v>
      </c>
      <c r="DI6" s="65">
        <f t="shared" si="8"/>
        <v>236.7</v>
      </c>
      <c r="DJ6" s="62" t="str">
        <f>IF(DJ8="-","",IF(DJ8="-","【-】","【"&amp;SUBSTITUTE(TEXT(DJ8,"#,##0.0"),"-","△")&amp;"】"))</f>
        <v>【122.6】</v>
      </c>
      <c r="DK6" s="65">
        <f>IF(DK8="-",NA(),DK8)</f>
        <v>82.8</v>
      </c>
      <c r="DL6" s="65">
        <f t="shared" ref="DL6:DT6" si="9">IF(DL8="-",NA(),DL8)</f>
        <v>81.7</v>
      </c>
      <c r="DM6" s="65">
        <f t="shared" si="9"/>
        <v>92.1</v>
      </c>
      <c r="DN6" s="65">
        <f t="shared" si="9"/>
        <v>97.9</v>
      </c>
      <c r="DO6" s="65">
        <f t="shared" si="9"/>
        <v>105.3</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112</v>
      </c>
      <c r="B7" s="61">
        <f t="shared" ref="B7:X7" si="10">B8</f>
        <v>2016</v>
      </c>
      <c r="C7" s="61">
        <f t="shared" si="10"/>
        <v>232076</v>
      </c>
      <c r="D7" s="61">
        <f t="shared" si="10"/>
        <v>47</v>
      </c>
      <c r="E7" s="61">
        <f t="shared" si="10"/>
        <v>14</v>
      </c>
      <c r="F7" s="61">
        <f t="shared" si="10"/>
        <v>0</v>
      </c>
      <c r="G7" s="61">
        <f t="shared" si="10"/>
        <v>1</v>
      </c>
      <c r="H7" s="61" t="str">
        <f t="shared" si="10"/>
        <v>愛知県　豊川市</v>
      </c>
      <c r="I7" s="61" t="str">
        <f t="shared" si="10"/>
        <v>豊川市豊川駅東駐車場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15</v>
      </c>
      <c r="S7" s="63" t="str">
        <f t="shared" si="10"/>
        <v>駅</v>
      </c>
      <c r="T7" s="63" t="str">
        <f t="shared" si="10"/>
        <v>無</v>
      </c>
      <c r="U7" s="64">
        <f t="shared" si="10"/>
        <v>17829</v>
      </c>
      <c r="V7" s="64">
        <f t="shared" si="10"/>
        <v>656</v>
      </c>
      <c r="W7" s="64">
        <f t="shared" si="10"/>
        <v>500</v>
      </c>
      <c r="X7" s="63" t="str">
        <f t="shared" si="10"/>
        <v>代行制</v>
      </c>
      <c r="Y7" s="65">
        <f>Y8</f>
        <v>193.4</v>
      </c>
      <c r="Z7" s="65">
        <f t="shared" ref="Z7:AH7" si="11">Z8</f>
        <v>180.4</v>
      </c>
      <c r="AA7" s="65">
        <f t="shared" si="11"/>
        <v>190.4</v>
      </c>
      <c r="AB7" s="65">
        <f t="shared" si="11"/>
        <v>190.6</v>
      </c>
      <c r="AC7" s="65">
        <f t="shared" si="11"/>
        <v>191.3</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72</v>
      </c>
      <c r="BG7" s="65">
        <f t="shared" ref="BG7:BO7" si="14">BG8</f>
        <v>73.400000000000006</v>
      </c>
      <c r="BH7" s="65">
        <f t="shared" si="14"/>
        <v>76.2</v>
      </c>
      <c r="BI7" s="65">
        <f t="shared" si="14"/>
        <v>75.5</v>
      </c>
      <c r="BJ7" s="65">
        <f t="shared" si="14"/>
        <v>73.8</v>
      </c>
      <c r="BK7" s="65">
        <f t="shared" si="14"/>
        <v>31.4</v>
      </c>
      <c r="BL7" s="65">
        <f t="shared" si="14"/>
        <v>34</v>
      </c>
      <c r="BM7" s="65">
        <f t="shared" si="14"/>
        <v>31.1</v>
      </c>
      <c r="BN7" s="65">
        <f t="shared" si="14"/>
        <v>31.8</v>
      </c>
      <c r="BO7" s="65">
        <f t="shared" si="14"/>
        <v>22.6</v>
      </c>
      <c r="BP7" s="62"/>
      <c r="BQ7" s="66">
        <f>BQ8</f>
        <v>52545</v>
      </c>
      <c r="BR7" s="66">
        <f t="shared" ref="BR7:BZ7" si="15">BR8</f>
        <v>57307</v>
      </c>
      <c r="BS7" s="66">
        <f t="shared" si="15"/>
        <v>59586</v>
      </c>
      <c r="BT7" s="66">
        <f t="shared" si="15"/>
        <v>60665</v>
      </c>
      <c r="BU7" s="66">
        <f t="shared" si="15"/>
        <v>63443</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110</v>
      </c>
      <c r="CL7" s="62"/>
      <c r="CM7" s="64">
        <f>CM8</f>
        <v>1392824</v>
      </c>
      <c r="CN7" s="64">
        <f>CN8</f>
        <v>172800</v>
      </c>
      <c r="CO7" s="65" t="s">
        <v>113</v>
      </c>
      <c r="CP7" s="65" t="s">
        <v>113</v>
      </c>
      <c r="CQ7" s="65" t="s">
        <v>113</v>
      </c>
      <c r="CR7" s="65" t="s">
        <v>113</v>
      </c>
      <c r="CS7" s="65" t="s">
        <v>113</v>
      </c>
      <c r="CT7" s="65" t="s">
        <v>113</v>
      </c>
      <c r="CU7" s="65" t="s">
        <v>113</v>
      </c>
      <c r="CV7" s="65" t="s">
        <v>113</v>
      </c>
      <c r="CW7" s="65" t="s">
        <v>113</v>
      </c>
      <c r="CX7" s="65" t="s">
        <v>110</v>
      </c>
      <c r="CY7" s="62"/>
      <c r="CZ7" s="65">
        <f>CZ8</f>
        <v>362.6</v>
      </c>
      <c r="DA7" s="65">
        <f t="shared" ref="DA7:DI7" si="16">DA8</f>
        <v>311.3</v>
      </c>
      <c r="DB7" s="65">
        <f t="shared" si="16"/>
        <v>284.8</v>
      </c>
      <c r="DC7" s="65">
        <f t="shared" si="16"/>
        <v>247.5</v>
      </c>
      <c r="DD7" s="65">
        <f t="shared" si="16"/>
        <v>205.3</v>
      </c>
      <c r="DE7" s="65">
        <f t="shared" si="16"/>
        <v>425</v>
      </c>
      <c r="DF7" s="65">
        <f t="shared" si="16"/>
        <v>329.2</v>
      </c>
      <c r="DG7" s="65">
        <f t="shared" si="16"/>
        <v>249.7</v>
      </c>
      <c r="DH7" s="65">
        <f t="shared" si="16"/>
        <v>279.60000000000002</v>
      </c>
      <c r="DI7" s="65">
        <f t="shared" si="16"/>
        <v>236.7</v>
      </c>
      <c r="DJ7" s="62"/>
      <c r="DK7" s="65">
        <f>DK8</f>
        <v>82.8</v>
      </c>
      <c r="DL7" s="65">
        <f t="shared" ref="DL7:DT7" si="17">DL8</f>
        <v>81.7</v>
      </c>
      <c r="DM7" s="65">
        <f t="shared" si="17"/>
        <v>92.1</v>
      </c>
      <c r="DN7" s="65">
        <f t="shared" si="17"/>
        <v>97.9</v>
      </c>
      <c r="DO7" s="65">
        <f t="shared" si="17"/>
        <v>105.3</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232076</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15</v>
      </c>
      <c r="S8" s="70" t="s">
        <v>123</v>
      </c>
      <c r="T8" s="70" t="s">
        <v>124</v>
      </c>
      <c r="U8" s="71">
        <v>17829</v>
      </c>
      <c r="V8" s="71">
        <v>656</v>
      </c>
      <c r="W8" s="71">
        <v>500</v>
      </c>
      <c r="X8" s="70" t="s">
        <v>125</v>
      </c>
      <c r="Y8" s="72">
        <v>193.4</v>
      </c>
      <c r="Z8" s="72">
        <v>180.4</v>
      </c>
      <c r="AA8" s="72">
        <v>190.4</v>
      </c>
      <c r="AB8" s="72">
        <v>190.6</v>
      </c>
      <c r="AC8" s="72">
        <v>191.3</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72</v>
      </c>
      <c r="BG8" s="72">
        <v>73.400000000000006</v>
      </c>
      <c r="BH8" s="72">
        <v>76.2</v>
      </c>
      <c r="BI8" s="72">
        <v>75.5</v>
      </c>
      <c r="BJ8" s="72">
        <v>73.8</v>
      </c>
      <c r="BK8" s="72">
        <v>31.4</v>
      </c>
      <c r="BL8" s="72">
        <v>34</v>
      </c>
      <c r="BM8" s="72">
        <v>31.1</v>
      </c>
      <c r="BN8" s="72">
        <v>31.8</v>
      </c>
      <c r="BO8" s="72">
        <v>22.6</v>
      </c>
      <c r="BP8" s="69">
        <v>45.2</v>
      </c>
      <c r="BQ8" s="73">
        <v>52545</v>
      </c>
      <c r="BR8" s="73">
        <v>57307</v>
      </c>
      <c r="BS8" s="73">
        <v>59586</v>
      </c>
      <c r="BT8" s="74">
        <v>60665</v>
      </c>
      <c r="BU8" s="74">
        <v>63443</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1392824</v>
      </c>
      <c r="CN8" s="71">
        <v>172800</v>
      </c>
      <c r="CO8" s="72" t="s">
        <v>118</v>
      </c>
      <c r="CP8" s="72" t="s">
        <v>118</v>
      </c>
      <c r="CQ8" s="72" t="s">
        <v>118</v>
      </c>
      <c r="CR8" s="72" t="s">
        <v>118</v>
      </c>
      <c r="CS8" s="72" t="s">
        <v>118</v>
      </c>
      <c r="CT8" s="72" t="s">
        <v>118</v>
      </c>
      <c r="CU8" s="72" t="s">
        <v>118</v>
      </c>
      <c r="CV8" s="72" t="s">
        <v>118</v>
      </c>
      <c r="CW8" s="72" t="s">
        <v>118</v>
      </c>
      <c r="CX8" s="72" t="s">
        <v>118</v>
      </c>
      <c r="CY8" s="69" t="s">
        <v>118</v>
      </c>
      <c r="CZ8" s="72">
        <v>362.6</v>
      </c>
      <c r="DA8" s="72">
        <v>311.3</v>
      </c>
      <c r="DB8" s="72">
        <v>284.8</v>
      </c>
      <c r="DC8" s="72">
        <v>247.5</v>
      </c>
      <c r="DD8" s="72">
        <v>205.3</v>
      </c>
      <c r="DE8" s="72">
        <v>425</v>
      </c>
      <c r="DF8" s="72">
        <v>329.2</v>
      </c>
      <c r="DG8" s="72">
        <v>249.7</v>
      </c>
      <c r="DH8" s="72">
        <v>279.60000000000002</v>
      </c>
      <c r="DI8" s="72">
        <v>236.7</v>
      </c>
      <c r="DJ8" s="69">
        <v>122.6</v>
      </c>
      <c r="DK8" s="72">
        <v>82.8</v>
      </c>
      <c r="DL8" s="72">
        <v>81.7</v>
      </c>
      <c r="DM8" s="72">
        <v>92.1</v>
      </c>
      <c r="DN8" s="72">
        <v>97.9</v>
      </c>
      <c r="DO8" s="72">
        <v>105.3</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2018-03-23T07:24:35Z</cp:lastPrinted>
  <dcterms:created xsi:type="dcterms:W3CDTF">2018-02-09T01:48:15Z</dcterms:created>
  <dcterms:modified xsi:type="dcterms:W3CDTF">2018-04-05T09:44:40Z</dcterms:modified>
</cp:coreProperties>
</file>