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8_豊川市\"/>
    </mc:Choice>
  </mc:AlternateContent>
  <workbookProtection workbookAlgorithmName="SHA-512" workbookHashValue="tQ80+108Whca+Hf8nJ4zwhEZ3hMg0dx9uFwYlD+wot55qWAxPA7D3DDtCYlD+9rD14uwg1oZnj5NPX7JuHtvcw==" workbookSaltValue="7mRlT53Gdw0ZNpgKEnQTDw==" workbookSpinCount="100000" lockStructure="1"/>
  <bookViews>
    <workbookView xWindow="5115"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KO32" i="4" s="1"/>
  <c r="DQ7" i="5"/>
  <c r="DP7" i="5"/>
  <c r="JC32" i="4" s="1"/>
  <c r="DO7" i="5"/>
  <c r="DN7" i="5"/>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BQ7" i="5"/>
  <c r="BO7" i="5"/>
  <c r="BN7" i="5"/>
  <c r="BM7" i="5"/>
  <c r="BL7" i="5"/>
  <c r="BK7" i="5"/>
  <c r="BJ7" i="5"/>
  <c r="BI7" i="5"/>
  <c r="BH7" i="5"/>
  <c r="BG7" i="5"/>
  <c r="BF7" i="5"/>
  <c r="BD7" i="5"/>
  <c r="CS53" i="4" s="1"/>
  <c r="BC7" i="5"/>
  <c r="BB7" i="5"/>
  <c r="BG53" i="4" s="1"/>
  <c r="BA7" i="5"/>
  <c r="AZ7" i="5"/>
  <c r="AY7" i="5"/>
  <c r="AX7" i="5"/>
  <c r="BZ52" i="4" s="1"/>
  <c r="AW7" i="5"/>
  <c r="AV7" i="5"/>
  <c r="AN52" i="4" s="1"/>
  <c r="AU7" i="5"/>
  <c r="AS7" i="5"/>
  <c r="AR7" i="5"/>
  <c r="AQ7" i="5"/>
  <c r="FX32" i="4" s="1"/>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U7" i="5"/>
  <c r="T7" i="5"/>
  <c r="JQ8" i="4" s="1"/>
  <c r="S7" i="5"/>
  <c r="R7" i="5"/>
  <c r="DU10" i="4" s="1"/>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U53" i="4"/>
  <c r="MA52" i="4"/>
  <c r="KO52" i="4"/>
  <c r="JV52" i="4"/>
  <c r="JC52" i="4"/>
  <c r="HJ52" i="4"/>
  <c r="GQ52" i="4"/>
  <c r="FX52" i="4"/>
  <c r="FE52" i="4"/>
  <c r="EL52" i="4"/>
  <c r="CS52" i="4"/>
  <c r="BG52" i="4"/>
  <c r="U52" i="4"/>
  <c r="LH32" i="4"/>
  <c r="JV32" i="4"/>
  <c r="HJ32" i="4"/>
  <c r="GQ32" i="4"/>
  <c r="FE32" i="4"/>
  <c r="EL32" i="4"/>
  <c r="BZ32" i="4"/>
  <c r="AN32" i="4"/>
  <c r="MA31" i="4"/>
  <c r="LH31" i="4"/>
  <c r="KO31" i="4"/>
  <c r="JC31" i="4"/>
  <c r="HJ31" i="4"/>
  <c r="GQ31" i="4"/>
  <c r="FX31" i="4"/>
  <c r="FE31" i="4"/>
  <c r="EL31" i="4"/>
  <c r="CS31" i="4"/>
  <c r="BG31" i="4"/>
  <c r="U31" i="4"/>
  <c r="JQ10" i="4"/>
  <c r="HX10" i="4"/>
  <c r="CF10" i="4"/>
  <c r="AQ10" i="4"/>
  <c r="B10" i="4"/>
  <c r="LJ8" i="4"/>
  <c r="HX8" i="4"/>
  <c r="DU8" i="4"/>
  <c r="CF8" i="4"/>
  <c r="AQ8" i="4"/>
  <c r="B8" i="4"/>
  <c r="BZ76" i="4" l="1"/>
  <c r="MA51" i="4"/>
  <c r="MI76" i="4"/>
  <c r="HJ51" i="4"/>
  <c r="MA30" i="4"/>
  <c r="IT76" i="4"/>
  <c r="CS51" i="4"/>
  <c r="HJ30" i="4"/>
  <c r="CS30" i="4"/>
  <c r="C11" i="5"/>
  <c r="D11" i="5"/>
  <c r="E11" i="5"/>
  <c r="B11" i="5"/>
  <c r="BK76" i="4" l="1"/>
  <c r="LH51" i="4"/>
  <c r="BZ51" i="4"/>
  <c r="LT76" i="4"/>
  <c r="GQ51" i="4"/>
  <c r="LH30" i="4"/>
  <c r="GQ30" i="4"/>
  <c r="BZ30" i="4"/>
  <c r="IE76" i="4"/>
  <c r="HP76" i="4"/>
  <c r="BG30" i="4"/>
  <c r="FX30" i="4"/>
  <c r="AV76" i="4"/>
  <c r="KO51" i="4"/>
  <c r="KO30" i="4"/>
  <c r="LE76" i="4"/>
  <c r="FX51" i="4"/>
  <c r="BG51" i="4"/>
  <c r="KP76" i="4"/>
  <c r="FE51" i="4"/>
  <c r="HA76" i="4"/>
  <c r="AN51" i="4"/>
  <c r="FE30" i="4"/>
  <c r="AN30" i="4"/>
  <c r="JV30" i="4"/>
  <c r="AG76" i="4"/>
  <c r="JV51" i="4"/>
  <c r="R76" i="4"/>
  <c r="KA76" i="4"/>
  <c r="EL51" i="4"/>
  <c r="JC30" i="4"/>
  <c r="GL76" i="4"/>
  <c r="U51" i="4"/>
  <c r="EL30" i="4"/>
  <c r="JC51" i="4"/>
  <c r="U30" i="4"/>
</calcChain>
</file>

<file path=xl/sharedStrings.xml><?xml version="1.0" encoding="utf-8"?>
<sst xmlns="http://schemas.openxmlformats.org/spreadsheetml/2006/main" count="291" uniqueCount="136">
  <si>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</si>
  <si>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</si>
  <si>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</si>
  <si>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</si>
  <si>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</si>
  <si>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</si>
  <si>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</si>
  <si>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</si>
  <si>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</si>
  <si>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</si>
  <si>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</si>
  <si>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</si>
  <si>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</si>
  <si>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</si>
  <si>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</si>
  <si>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</si>
  <si>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</si>
  <si>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</si>
  <si>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</si>
  <si>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</si>
  <si>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</si>
  <si>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</si>
  <si>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</si>
  <si>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</si>
  <si>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</si>
  <si>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</si>
  <si>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</si>
  <si>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</si>
  <si>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</si>
  <si>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</si>
  <si>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</si>
  <si>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</si>
  <si>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</si>
  <si>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</si>
  <si>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</si>
  <si>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</si>
  <si>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</si>
  <si>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</si>
  <si>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</si>
  <si>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</si>
  <si>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</si>
  <si>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</si>
  <si>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</si>
  <si>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</si>
  <si>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</si>
  <si>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</si>
  <si>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</si>
  <si>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</si>
  <si>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</si>
  <si>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</si>
  <si>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</si>
  <si>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</si>
  <si>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</si>
  <si>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</si>
  <si>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</si>
  <si>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</si>
  <si>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</si>
  <si>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</si>
  <si>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</si>
  <si>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</si>
  <si>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</si>
  <si>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</si>
  <si>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</si>
  <si>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</si>
  <si>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</si>
  <si>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</si>
  <si>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</si>
  <si>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</si>
  <si>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</si>
  <si>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</si>
  <si>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</si>
  <si>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</si>
  <si>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</si>
  <si>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</si>
  <si>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</si>
  <si>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</si>
  <si>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</si>
  <si>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</si>
  <si>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</si>
  <si>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</si>
  <si>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</si>
  <si>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</si>
  <si>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</si>
  <si>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</si>
  <si>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</si>
  <si>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</si>
  <si>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</si>
  <si>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</si>
  <si>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</si>
  <si>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</si>
  <si>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</si>
  <si>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</si>
  <si>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</si>
  <si>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</si>
  <si>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</si>
  <si>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</si>
  <si>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</si>
  <si>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</si>
  <si>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</si>
  <si>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</si>
  <si>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</si>
  <si>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</si>
  <si>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</si>
  <si>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</si>
  <si>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</si>
  <si>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</si>
  <si>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</si>
  <si>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</si>
  <si>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</si>
  <si>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</si>
  <si>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</si>
  <si>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</si>
  <si>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</si>
  <si>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</si>
  <si>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豊川市</t>
  </si>
  <si>
    <t>愛知御津駅前駐車場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</si>
  <si>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</si>
  <si>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</si>
  <si>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</si>
  <si>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</si>
  <si>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</si>
  <si>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</si>
  <si>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</si>
  <si>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</si>
  <si>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</si>
  <si>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</si>
  <si>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</si>
  <si>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</si>
  <si>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</si>
  <si>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</si>
  <si>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</si>
  <si>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</si>
  <si>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本駐車場の経営につきましては、過去5年間でほぼ横ばいに推移しています。
①収益的収支比率も100％以上になっています。他会計からの補助も行なわず、特別会計にて行なわれ、独立採算性を保っています。
当該施設はパーク＆ライドで通勤等の利用が大半である駐車場であり、また市の主要駅に隣接しています。月極利用の定期代金のみを徴収しているため各種平均値より低い値が見られますが、駐車区画の全体数に対し使用台数もほぼ埋まっているため、問題ないと考えます。周辺の類似施設と比較しても妥当な額の定期利用料金ですが、さらなる収益増加のため、駐車料金額の見直し等や駐車場の広告宣伝等も適宜検討していきます。今後も安定した経営を継続していくとともに、費用削減を行い、更なる収益向上に努めます。</t>
    <rPh sb="0" eb="1">
      <t>ホン</t>
    </rPh>
    <rPh sb="1" eb="4">
      <t>チュウシャジョウ</t>
    </rPh>
    <rPh sb="5" eb="7">
      <t>ケイエイ</t>
    </rPh>
    <rPh sb="15" eb="17">
      <t>カコ</t>
    </rPh>
    <rPh sb="18" eb="20">
      <t>ネンカン</t>
    </rPh>
    <rPh sb="23" eb="24">
      <t>ヨコ</t>
    </rPh>
    <rPh sb="27" eb="29">
      <t>スイイ</t>
    </rPh>
    <rPh sb="37" eb="40">
      <t>シュウエキテキ</t>
    </rPh>
    <rPh sb="40" eb="42">
      <t>シュウシ</t>
    </rPh>
    <rPh sb="42" eb="44">
      <t>ヒリツ</t>
    </rPh>
    <rPh sb="49" eb="51">
      <t>イジョウ</t>
    </rPh>
    <rPh sb="59" eb="60">
      <t>ホカ</t>
    </rPh>
    <rPh sb="60" eb="62">
      <t>カイケイ</t>
    </rPh>
    <rPh sb="65" eb="67">
      <t>ホジョ</t>
    </rPh>
    <rPh sb="68" eb="69">
      <t>オコ</t>
    </rPh>
    <rPh sb="73" eb="75">
      <t>トクベツ</t>
    </rPh>
    <rPh sb="75" eb="77">
      <t>カイケイ</t>
    </rPh>
    <rPh sb="79" eb="80">
      <t>オコ</t>
    </rPh>
    <rPh sb="84" eb="86">
      <t>ドクリツ</t>
    </rPh>
    <rPh sb="86" eb="88">
      <t>サイサン</t>
    </rPh>
    <rPh sb="88" eb="89">
      <t>セイ</t>
    </rPh>
    <rPh sb="90" eb="91">
      <t>タモ</t>
    </rPh>
    <rPh sb="98" eb="100">
      <t>トウガイ</t>
    </rPh>
    <rPh sb="100" eb="102">
      <t>シセツ</t>
    </rPh>
    <rPh sb="111" eb="113">
      <t>ツウキン</t>
    </rPh>
    <rPh sb="113" eb="114">
      <t>ナド</t>
    </rPh>
    <rPh sb="115" eb="117">
      <t>リヨウ</t>
    </rPh>
    <rPh sb="118" eb="120">
      <t>タイハン</t>
    </rPh>
    <rPh sb="123" eb="126">
      <t>チュウシャジョウ</t>
    </rPh>
    <rPh sb="132" eb="133">
      <t>シ</t>
    </rPh>
    <rPh sb="134" eb="136">
      <t>シュヨウ</t>
    </rPh>
    <rPh sb="136" eb="137">
      <t>エキ</t>
    </rPh>
    <rPh sb="138" eb="140">
      <t>リンセツ</t>
    </rPh>
    <rPh sb="146" eb="148">
      <t>ツキギメ</t>
    </rPh>
    <rPh sb="148" eb="150">
      <t>リヨウ</t>
    </rPh>
    <rPh sb="151" eb="153">
      <t>テイキ</t>
    </rPh>
    <rPh sb="153" eb="155">
      <t>ダイキン</t>
    </rPh>
    <rPh sb="158" eb="160">
      <t>チョウシュウ</t>
    </rPh>
    <rPh sb="166" eb="168">
      <t>カクシュ</t>
    </rPh>
    <rPh sb="168" eb="171">
      <t>ヘイキンチ</t>
    </rPh>
    <rPh sb="173" eb="174">
      <t>ヒク</t>
    </rPh>
    <rPh sb="175" eb="176">
      <t>アタイ</t>
    </rPh>
    <rPh sb="177" eb="178">
      <t>ミ</t>
    </rPh>
    <rPh sb="184" eb="186">
      <t>チュウシャ</t>
    </rPh>
    <rPh sb="186" eb="188">
      <t>クカク</t>
    </rPh>
    <rPh sb="189" eb="191">
      <t>ゼンタイ</t>
    </rPh>
    <rPh sb="191" eb="192">
      <t>カズ</t>
    </rPh>
    <rPh sb="193" eb="194">
      <t>タイ</t>
    </rPh>
    <rPh sb="195" eb="197">
      <t>シヨウ</t>
    </rPh>
    <rPh sb="197" eb="199">
      <t>ダイスウ</t>
    </rPh>
    <rPh sb="202" eb="203">
      <t>ウ</t>
    </rPh>
    <rPh sb="211" eb="213">
      <t>モンダイ</t>
    </rPh>
    <rPh sb="216" eb="217">
      <t>カンガ</t>
    </rPh>
    <rPh sb="221" eb="223">
      <t>シュウヘン</t>
    </rPh>
    <rPh sb="224" eb="226">
      <t>ルイジ</t>
    </rPh>
    <rPh sb="226" eb="228">
      <t>シセツ</t>
    </rPh>
    <rPh sb="229" eb="231">
      <t>ヒカク</t>
    </rPh>
    <rPh sb="234" eb="236">
      <t>ダトウ</t>
    </rPh>
    <rPh sb="237" eb="238">
      <t>ガク</t>
    </rPh>
    <rPh sb="239" eb="241">
      <t>テイキ</t>
    </rPh>
    <rPh sb="241" eb="243">
      <t>リヨウ</t>
    </rPh>
    <rPh sb="243" eb="245">
      <t>リョウキン</t>
    </rPh>
    <rPh sb="253" eb="255">
      <t>シュウエキ</t>
    </rPh>
    <rPh sb="255" eb="257">
      <t>ゾウカ</t>
    </rPh>
    <rPh sb="261" eb="263">
      <t>チュウシャ</t>
    </rPh>
    <rPh sb="263" eb="264">
      <t>リョウ</t>
    </rPh>
    <rPh sb="264" eb="266">
      <t>キンガク</t>
    </rPh>
    <rPh sb="267" eb="269">
      <t>ミナオ</t>
    </rPh>
    <rPh sb="270" eb="271">
      <t>ナド</t>
    </rPh>
    <rPh sb="272" eb="275">
      <t>チュウシャジョウ</t>
    </rPh>
    <rPh sb="276" eb="278">
      <t>コウコク</t>
    </rPh>
    <rPh sb="278" eb="280">
      <t>センデン</t>
    </rPh>
    <rPh sb="280" eb="281">
      <t>ナド</t>
    </rPh>
    <rPh sb="282" eb="284">
      <t>テキギ</t>
    </rPh>
    <rPh sb="284" eb="286">
      <t>ケントウ</t>
    </rPh>
    <rPh sb="293" eb="295">
      <t>コンゴ</t>
    </rPh>
    <rPh sb="296" eb="298">
      <t>アンテイ</t>
    </rPh>
    <rPh sb="300" eb="302">
      <t>ケイエイ</t>
    </rPh>
    <rPh sb="303" eb="305">
      <t>ケイゾク</t>
    </rPh>
    <rPh sb="314" eb="316">
      <t>ヒヨウ</t>
    </rPh>
    <rPh sb="316" eb="318">
      <t>サクゲン</t>
    </rPh>
    <rPh sb="319" eb="320">
      <t>オコナ</t>
    </rPh>
    <rPh sb="322" eb="323">
      <t>サラ</t>
    </rPh>
    <rPh sb="325" eb="327">
      <t>シュウエキ</t>
    </rPh>
    <rPh sb="327" eb="329">
      <t>コウジョウ</t>
    </rPh>
    <rPh sb="330" eb="331">
      <t>ツト</t>
    </rPh>
    <phoneticPr fontId="6"/>
  </si>
  <si>
    <t>当該施設は建設時に地方債を利用していません。
今後10年における⑧設備投資見込額は、場内に投資すべき躯体等がないため、0円になっております。ただし平地のアスファルト舗装補修やラインの引き直し等、細かな施設の補修は、必要に応じ定期的に行なっていきます。
資産全体の価値を鑑みても、現在の立地に必要不可欠なものと考えています。今後は民間活力の適切な利用等を含め、最適な施設経営の術を検討していきます。
また、地方公営企業法を適用していないため⑥有形固定資産減価償却費及び⑨累積欠損金比率については「該当なし」となっています。</t>
    <rPh sb="0" eb="2">
      <t>トウガイ</t>
    </rPh>
    <rPh sb="2" eb="4">
      <t>シセツ</t>
    </rPh>
    <rPh sb="5" eb="7">
      <t>ケンセツ</t>
    </rPh>
    <rPh sb="7" eb="8">
      <t>トキ</t>
    </rPh>
    <rPh sb="9" eb="12">
      <t>チホウサイ</t>
    </rPh>
    <rPh sb="13" eb="15">
      <t>リヨウ</t>
    </rPh>
    <rPh sb="23" eb="25">
      <t>コンゴ</t>
    </rPh>
    <rPh sb="27" eb="28">
      <t>ネン</t>
    </rPh>
    <rPh sb="33" eb="35">
      <t>セツビ</t>
    </rPh>
    <rPh sb="35" eb="37">
      <t>トウシ</t>
    </rPh>
    <rPh sb="37" eb="39">
      <t>ミコ</t>
    </rPh>
    <rPh sb="39" eb="40">
      <t>ガク</t>
    </rPh>
    <rPh sb="84" eb="86">
      <t>ホシュウ</t>
    </rPh>
    <rPh sb="126" eb="128">
      <t>シサン</t>
    </rPh>
    <rPh sb="128" eb="130">
      <t>ゼンタイ</t>
    </rPh>
    <rPh sb="131" eb="133">
      <t>カチ</t>
    </rPh>
    <rPh sb="134" eb="135">
      <t>カンガ</t>
    </rPh>
    <rPh sb="139" eb="141">
      <t>ゲンザイ</t>
    </rPh>
    <rPh sb="142" eb="144">
      <t>リッチ</t>
    </rPh>
    <rPh sb="145" eb="147">
      <t>ヒツヨウ</t>
    </rPh>
    <rPh sb="147" eb="150">
      <t>フカケツ</t>
    </rPh>
    <rPh sb="154" eb="155">
      <t>カンガ</t>
    </rPh>
    <rPh sb="161" eb="163">
      <t>コンゴ</t>
    </rPh>
    <rPh sb="164" eb="166">
      <t>ミンカン</t>
    </rPh>
    <rPh sb="166" eb="168">
      <t>カツリョク</t>
    </rPh>
    <rPh sb="169" eb="171">
      <t>テキセツ</t>
    </rPh>
    <rPh sb="172" eb="174">
      <t>リヨウ</t>
    </rPh>
    <rPh sb="174" eb="175">
      <t>ナド</t>
    </rPh>
    <rPh sb="176" eb="177">
      <t>フク</t>
    </rPh>
    <rPh sb="179" eb="181">
      <t>サイテキ</t>
    </rPh>
    <rPh sb="182" eb="184">
      <t>シセツ</t>
    </rPh>
    <rPh sb="184" eb="186">
      <t>ケイエイ</t>
    </rPh>
    <rPh sb="187" eb="188">
      <t>スベ</t>
    </rPh>
    <rPh sb="189" eb="191">
      <t>ケントウ</t>
    </rPh>
    <phoneticPr fontId="6"/>
  </si>
  <si>
    <t>施設の利用状況（⑪稼働率）につきましては、過去5年間の経年比較において、ほぼ横ばいで推移しています。
全国平均値や類似施設平均値と比較すると低い状況ではありますが、施設全体の収容台数が少なく、利用状況が最大値より数台減少するだけで利用率が大きく変動してしまうことが要因です。
施設は定期利用専用で、現在の利用状況は数台の空きがある程度です。当該施設は駐車場として利用することは適当と考えますが、現行体制では広告宣伝等を積極的に展開していくことで、利用状況の向上に努めます。今後の状況によっては民間譲渡も含めた検討をする必要があると考えます。</t>
    <rPh sb="0" eb="2">
      <t>シセツ</t>
    </rPh>
    <rPh sb="3" eb="5">
      <t>リヨウ</t>
    </rPh>
    <rPh sb="5" eb="7">
      <t>ジョウキョウ</t>
    </rPh>
    <rPh sb="9" eb="11">
      <t>カドウ</t>
    </rPh>
    <rPh sb="11" eb="12">
      <t>リツ</t>
    </rPh>
    <rPh sb="21" eb="23">
      <t>カコ</t>
    </rPh>
    <rPh sb="24" eb="26">
      <t>ネンカン</t>
    </rPh>
    <rPh sb="27" eb="29">
      <t>ケイネン</t>
    </rPh>
    <rPh sb="29" eb="31">
      <t>ヒカク</t>
    </rPh>
    <rPh sb="38" eb="39">
      <t>ヨコ</t>
    </rPh>
    <rPh sb="42" eb="44">
      <t>スイイ</t>
    </rPh>
    <rPh sb="51" eb="53">
      <t>ゼンコク</t>
    </rPh>
    <rPh sb="53" eb="56">
      <t>ヘイキンチ</t>
    </rPh>
    <rPh sb="57" eb="59">
      <t>ルイジ</t>
    </rPh>
    <rPh sb="59" eb="61">
      <t>シセツ</t>
    </rPh>
    <rPh sb="61" eb="64">
      <t>ヘイキンチ</t>
    </rPh>
    <rPh sb="65" eb="67">
      <t>ヒカク</t>
    </rPh>
    <rPh sb="70" eb="71">
      <t>ヒク</t>
    </rPh>
    <rPh sb="72" eb="74">
      <t>ジョウキョウ</t>
    </rPh>
    <rPh sb="82" eb="84">
      <t>シセツ</t>
    </rPh>
    <rPh sb="84" eb="86">
      <t>ゼンタイ</t>
    </rPh>
    <rPh sb="87" eb="89">
      <t>シュウヨウ</t>
    </rPh>
    <rPh sb="89" eb="91">
      <t>ダイスウ</t>
    </rPh>
    <rPh sb="92" eb="93">
      <t>スク</t>
    </rPh>
    <rPh sb="96" eb="98">
      <t>リヨウ</t>
    </rPh>
    <rPh sb="98" eb="100">
      <t>ジョウキョウ</t>
    </rPh>
    <rPh sb="101" eb="104">
      <t>サイダイチ</t>
    </rPh>
    <rPh sb="106" eb="108">
      <t>スウダイ</t>
    </rPh>
    <rPh sb="108" eb="110">
      <t>ゲンショウ</t>
    </rPh>
    <rPh sb="115" eb="118">
      <t>リヨウリツ</t>
    </rPh>
    <rPh sb="119" eb="120">
      <t>オオ</t>
    </rPh>
    <rPh sb="122" eb="124">
      <t>ヘンドウ</t>
    </rPh>
    <rPh sb="132" eb="134">
      <t>ヨウイン</t>
    </rPh>
    <rPh sb="138" eb="140">
      <t>シセツ</t>
    </rPh>
    <rPh sb="141" eb="143">
      <t>テイキ</t>
    </rPh>
    <rPh sb="143" eb="145">
      <t>リヨウ</t>
    </rPh>
    <rPh sb="145" eb="147">
      <t>センヨウ</t>
    </rPh>
    <rPh sb="149" eb="151">
      <t>ゲンザイ</t>
    </rPh>
    <rPh sb="152" eb="154">
      <t>リヨウ</t>
    </rPh>
    <rPh sb="154" eb="156">
      <t>ジョウキョウ</t>
    </rPh>
    <rPh sb="157" eb="159">
      <t>スウダイ</t>
    </rPh>
    <rPh sb="160" eb="161">
      <t>ア</t>
    </rPh>
    <rPh sb="165" eb="167">
      <t>テイド</t>
    </rPh>
    <rPh sb="197" eb="199">
      <t>ゲンコウ</t>
    </rPh>
    <rPh sb="199" eb="201">
      <t>タイセイ</t>
    </rPh>
    <rPh sb="203" eb="205">
      <t>コウコク</t>
    </rPh>
    <rPh sb="205" eb="207">
      <t>センデン</t>
    </rPh>
    <rPh sb="207" eb="208">
      <t>ナド</t>
    </rPh>
    <rPh sb="209" eb="212">
      <t>セッキョクテキ</t>
    </rPh>
    <rPh sb="213" eb="215">
      <t>テンカイ</t>
    </rPh>
    <rPh sb="228" eb="230">
      <t>コウジョウ</t>
    </rPh>
    <rPh sb="231" eb="232">
      <t>ツト</t>
    </rPh>
    <phoneticPr fontId="6"/>
  </si>
  <si>
    <t>施設全体としては、各種の平均値より低い部分が見られます。定期利用のみの施設なので、こうした結果になっています。しかし周辺の類似駐車施設と比較しても定期利用料金は妥当であること、また利用予約もほぼ埋まっている現状であり、総じて健全な経営が行なわれていると判断しています。経営戦略については、平成32年度までの策定を検討しています。
今後は近隣市町村と情報共有等を行い、それぞれの状況を把握した上で、経営戦略の策定や民間譲渡等を検討する材料にしたいと考えています。
また同時に、現行体制での更なる収益増加のため、費用削減や広告宣伝等を検討していきます。</t>
    <rPh sb="0" eb="2">
      <t>シセツ</t>
    </rPh>
    <rPh sb="2" eb="4">
      <t>ゼンタイ</t>
    </rPh>
    <rPh sb="9" eb="11">
      <t>カクシュ</t>
    </rPh>
    <rPh sb="12" eb="15">
      <t>ヘイキンチ</t>
    </rPh>
    <rPh sb="17" eb="18">
      <t>ヒク</t>
    </rPh>
    <rPh sb="19" eb="21">
      <t>ブブン</t>
    </rPh>
    <rPh sb="22" eb="23">
      <t>ミ</t>
    </rPh>
    <rPh sb="28" eb="30">
      <t>テイキ</t>
    </rPh>
    <rPh sb="30" eb="32">
      <t>リヨウ</t>
    </rPh>
    <rPh sb="35" eb="37">
      <t>シセツ</t>
    </rPh>
    <rPh sb="45" eb="47">
      <t>ケッカ</t>
    </rPh>
    <rPh sb="58" eb="60">
      <t>シュウヘン</t>
    </rPh>
    <rPh sb="61" eb="63">
      <t>ルイジ</t>
    </rPh>
    <rPh sb="63" eb="65">
      <t>チュウシャ</t>
    </rPh>
    <rPh sb="65" eb="67">
      <t>シセツ</t>
    </rPh>
    <rPh sb="68" eb="70">
      <t>ヒカク</t>
    </rPh>
    <rPh sb="73" eb="75">
      <t>テイキ</t>
    </rPh>
    <rPh sb="75" eb="77">
      <t>リヨウ</t>
    </rPh>
    <rPh sb="77" eb="79">
      <t>リョウキン</t>
    </rPh>
    <rPh sb="80" eb="82">
      <t>ダトウ</t>
    </rPh>
    <rPh sb="90" eb="92">
      <t>リヨウ</t>
    </rPh>
    <rPh sb="92" eb="94">
      <t>ヨヤク</t>
    </rPh>
    <rPh sb="97" eb="98">
      <t>ウ</t>
    </rPh>
    <rPh sb="103" eb="105">
      <t>ゲンジョウ</t>
    </rPh>
    <rPh sb="165" eb="167">
      <t>コンゴ</t>
    </rPh>
    <rPh sb="168" eb="170">
      <t>キンリン</t>
    </rPh>
    <rPh sb="170" eb="173">
      <t>シチョウソン</t>
    </rPh>
    <rPh sb="174" eb="176">
      <t>ジョウホウ</t>
    </rPh>
    <rPh sb="176" eb="178">
      <t>キョウユウ</t>
    </rPh>
    <rPh sb="178" eb="179">
      <t>ナド</t>
    </rPh>
    <rPh sb="180" eb="181">
      <t>オコナ</t>
    </rPh>
    <rPh sb="188" eb="190">
      <t>ジョウキョウ</t>
    </rPh>
    <rPh sb="191" eb="193">
      <t>ハアク</t>
    </rPh>
    <rPh sb="195" eb="196">
      <t>ウエ</t>
    </rPh>
    <rPh sb="198" eb="200">
      <t>ケイエイ</t>
    </rPh>
    <rPh sb="200" eb="202">
      <t>センリャク</t>
    </rPh>
    <rPh sb="203" eb="205">
      <t>サクテイ</t>
    </rPh>
    <rPh sb="206" eb="208">
      <t>ミンカン</t>
    </rPh>
    <rPh sb="208" eb="210">
      <t>ジョウト</t>
    </rPh>
    <rPh sb="210" eb="211">
      <t>ナド</t>
    </rPh>
    <rPh sb="212" eb="214">
      <t>ケントウ</t>
    </rPh>
    <rPh sb="216" eb="218">
      <t>ザイリョウ</t>
    </rPh>
    <rPh sb="223" eb="224">
      <t>カンガ</t>
    </rPh>
    <rPh sb="233" eb="235">
      <t>ドウジ</t>
    </rPh>
    <rPh sb="237" eb="239">
      <t>ゲンコウ</t>
    </rPh>
    <rPh sb="239" eb="241">
      <t>タイセイ</t>
    </rPh>
    <rPh sb="243" eb="244">
      <t>サラ</t>
    </rPh>
    <rPh sb="246" eb="248">
      <t>シュウエキ</t>
    </rPh>
    <rPh sb="248" eb="250">
      <t>ゾウカ</t>
    </rPh>
    <rPh sb="254" eb="256">
      <t>ヒヨウ</t>
    </rPh>
    <rPh sb="256" eb="258">
      <t>サクゲン</t>
    </rPh>
    <rPh sb="259" eb="261">
      <t>コウコク</t>
    </rPh>
    <rPh sb="261" eb="263">
      <t>センデン</t>
    </rPh>
    <rPh sb="263" eb="264">
      <t>ナド</t>
    </rPh>
    <rPh sb="265" eb="267">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</si>
</sst>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190</c:v>
                </c:pt>
                <c:pt idx="1">
                  <c:v>145.30000000000001</c:v>
                </c:pt>
                <c:pt idx="2">
                  <c:v>169.3</c:v>
                </c:pt>
                <c:pt idx="3">
                  <c:v>184.6</c:v>
                </c:pt>
                <c:pt idx="4">
                  <c:v>184.5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9696512"/>
        <c:axId val="89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9696512"/>
        <c:axId val="89706880"/>
      </c:lineChart>
      <c:dateAx>
        <c:axId val="89696512"/>
        <c:scaling>
          <c:orientation val="minMax"/>
        </c:scaling>
        <c:delete val="1"/>
        <c:axPos val="b"/>
        <c:numFmt formatCode="ge" sourceLinked="1"/>
        <c:majorTickMark val="none"/>
        <c:minorTickMark val="none"/>
        <c:tickLblPos val="none"/>
        <c:crossAx val="89706880"/>
        <c:crosses val="autoZero"/>
        <c:auto val="1"/>
        <c:lblOffset val="100"/>
        <c:baseTimeUnit val="years"/>
      </c:dateAx>
      <c:valAx>
        <c:axId val="897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69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65784832"/>
        <c:axId val="657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65784832"/>
        <c:axId val="65791104"/>
      </c:lineChart>
      <c:dateAx>
        <c:axId val="65784832"/>
        <c:scaling>
          <c:orientation val="minMax"/>
        </c:scaling>
        <c:delete val="1"/>
        <c:axPos val="b"/>
        <c:numFmt formatCode="ge" sourceLinked="1"/>
        <c:majorTickMark val="none"/>
        <c:minorTickMark val="none"/>
        <c:tickLblPos val="none"/>
        <c:crossAx val="65791104"/>
        <c:crosses val="autoZero"/>
        <c:auto val="1"/>
        <c:lblOffset val="100"/>
        <c:baseTimeUnit val="years"/>
      </c:dateAx>
      <c:valAx>
        <c:axId val="6579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78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65911424"/>
        <c:axId val="65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65911424"/>
        <c:axId val="65925888"/>
      </c:lineChart>
      <c:dateAx>
        <c:axId val="65911424"/>
        <c:scaling>
          <c:orientation val="minMax"/>
        </c:scaling>
        <c:delete val="1"/>
        <c:axPos val="b"/>
        <c:numFmt formatCode="ge" sourceLinked="1"/>
        <c:majorTickMark val="none"/>
        <c:minorTickMark val="none"/>
        <c:tickLblPos val="none"/>
        <c:crossAx val="65925888"/>
        <c:crosses val="autoZero"/>
        <c:auto val="1"/>
        <c:lblOffset val="100"/>
        <c:baseTimeUnit val="years"/>
      </c:dateAx>
      <c:valAx>
        <c:axId val="65925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91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66025728"/>
        <c:axId val="6602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66025728"/>
        <c:axId val="66027904"/>
      </c:lineChart>
      <c:dateAx>
        <c:axId val="66025728"/>
        <c:scaling>
          <c:orientation val="minMax"/>
        </c:scaling>
        <c:delete val="1"/>
        <c:axPos val="b"/>
        <c:numFmt formatCode="ge" sourceLinked="1"/>
        <c:majorTickMark val="none"/>
        <c:minorTickMark val="none"/>
        <c:tickLblPos val="none"/>
        <c:crossAx val="66027904"/>
        <c:crosses val="autoZero"/>
        <c:auto val="1"/>
        <c:lblOffset val="100"/>
        <c:baseTimeUnit val="years"/>
      </c:dateAx>
      <c:valAx>
        <c:axId val="6602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02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66074880"/>
        <c:axId val="66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66074880"/>
        <c:axId val="66081152"/>
      </c:lineChart>
      <c:dateAx>
        <c:axId val="66074880"/>
        <c:scaling>
          <c:orientation val="minMax"/>
        </c:scaling>
        <c:delete val="1"/>
        <c:axPos val="b"/>
        <c:numFmt formatCode="ge" sourceLinked="1"/>
        <c:majorTickMark val="none"/>
        <c:minorTickMark val="none"/>
        <c:tickLblPos val="none"/>
        <c:crossAx val="66081152"/>
        <c:crosses val="autoZero"/>
        <c:auto val="1"/>
        <c:lblOffset val="100"/>
        <c:baseTimeUnit val="years"/>
      </c:dateAx>
      <c:valAx>
        <c:axId val="6608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07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66119552"/>
        <c:axId val="661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66119552"/>
        <c:axId val="66125824"/>
      </c:lineChart>
      <c:dateAx>
        <c:axId val="66119552"/>
        <c:scaling>
          <c:orientation val="minMax"/>
        </c:scaling>
        <c:delete val="1"/>
        <c:axPos val="b"/>
        <c:numFmt formatCode="ge" sourceLinked="1"/>
        <c:majorTickMark val="none"/>
        <c:minorTickMark val="none"/>
        <c:tickLblPos val="none"/>
        <c:crossAx val="66125824"/>
        <c:crosses val="autoZero"/>
        <c:auto val="1"/>
        <c:lblOffset val="100"/>
        <c:baseTimeUnit val="years"/>
      </c:dateAx>
      <c:valAx>
        <c:axId val="66125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11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65.5</c:v>
                </c:pt>
                <c:pt idx="1">
                  <c:v>65.5</c:v>
                </c:pt>
                <c:pt idx="2">
                  <c:v>58.6</c:v>
                </c:pt>
                <c:pt idx="3">
                  <c:v>58.6</c:v>
                </c:pt>
                <c:pt idx="4">
                  <c:v>65.5</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66176128"/>
        <c:axId val="661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66176128"/>
        <c:axId val="66178048"/>
      </c:lineChart>
      <c:dateAx>
        <c:axId val="66176128"/>
        <c:scaling>
          <c:orientation val="minMax"/>
        </c:scaling>
        <c:delete val="1"/>
        <c:axPos val="b"/>
        <c:numFmt formatCode="ge" sourceLinked="1"/>
        <c:majorTickMark val="none"/>
        <c:minorTickMark val="none"/>
        <c:tickLblPos val="none"/>
        <c:crossAx val="66178048"/>
        <c:crosses val="autoZero"/>
        <c:auto val="1"/>
        <c:lblOffset val="100"/>
        <c:baseTimeUnit val="years"/>
      </c:dateAx>
      <c:valAx>
        <c:axId val="6617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17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47.4</c:v>
                </c:pt>
                <c:pt idx="1">
                  <c:v>31.2</c:v>
                </c:pt>
                <c:pt idx="2">
                  <c:v>40.9</c:v>
                </c:pt>
                <c:pt idx="3">
                  <c:v>45.8</c:v>
                </c:pt>
                <c:pt idx="4">
                  <c:v>45.8</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66208512"/>
        <c:axId val="662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66208512"/>
        <c:axId val="66210432"/>
      </c:lineChart>
      <c:dateAx>
        <c:axId val="66208512"/>
        <c:scaling>
          <c:orientation val="minMax"/>
        </c:scaling>
        <c:delete val="1"/>
        <c:axPos val="b"/>
        <c:numFmt formatCode="ge" sourceLinked="1"/>
        <c:majorTickMark val="none"/>
        <c:minorTickMark val="none"/>
        <c:tickLblPos val="none"/>
        <c:crossAx val="66210432"/>
        <c:crosses val="autoZero"/>
        <c:auto val="1"/>
        <c:lblOffset val="100"/>
        <c:baseTimeUnit val="years"/>
      </c:dateAx>
      <c:valAx>
        <c:axId val="6621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20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666</c:v>
                </c:pt>
                <c:pt idx="1">
                  <c:v>333</c:v>
                </c:pt>
                <c:pt idx="2">
                  <c:v>509</c:v>
                </c:pt>
                <c:pt idx="3">
                  <c:v>634</c:v>
                </c:pt>
                <c:pt idx="4">
                  <c:v>633</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66400256"/>
        <c:axId val="6640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66400256"/>
        <c:axId val="66402176"/>
      </c:lineChart>
      <c:dateAx>
        <c:axId val="66400256"/>
        <c:scaling>
          <c:orientation val="minMax"/>
        </c:scaling>
        <c:delete val="1"/>
        <c:axPos val="b"/>
        <c:numFmt formatCode="ge" sourceLinked="1"/>
        <c:majorTickMark val="none"/>
        <c:minorTickMark val="none"/>
        <c:tickLblPos val="none"/>
        <c:crossAx val="66402176"/>
        <c:crosses val="autoZero"/>
        <c:auto val="1"/>
        <c:lblOffset val="100"/>
        <c:baseTimeUnit val="years"/>
      </c:dateAx>
      <c:valAx>
        <c:axId val="66402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400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7" zoomScaleNormal="100" zoomScaleSheetLayoutView="70" workbookViewId="0">
      <selection activeCell="NC50" sqref="NC5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愛知県豊川市　愛知御津駅前駐車場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1111</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23</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135</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190</v>
      </c>
      <c r="V31" s="117"/>
      <c r="W31" s="117"/>
      <c r="X31" s="117"/>
      <c r="Y31" s="117"/>
      <c r="Z31" s="117"/>
      <c r="AA31" s="117"/>
      <c r="AB31" s="117"/>
      <c r="AC31" s="117"/>
      <c r="AD31" s="117"/>
      <c r="AE31" s="117"/>
      <c r="AF31" s="117"/>
      <c r="AG31" s="117"/>
      <c r="AH31" s="117"/>
      <c r="AI31" s="117"/>
      <c r="AJ31" s="117"/>
      <c r="AK31" s="117"/>
      <c r="AL31" s="117"/>
      <c r="AM31" s="117"/>
      <c r="AN31" s="117">
        <f>データ!Z7</f>
        <v>145.30000000000001</v>
      </c>
      <c r="AO31" s="117"/>
      <c r="AP31" s="117"/>
      <c r="AQ31" s="117"/>
      <c r="AR31" s="117"/>
      <c r="AS31" s="117"/>
      <c r="AT31" s="117"/>
      <c r="AU31" s="117"/>
      <c r="AV31" s="117"/>
      <c r="AW31" s="117"/>
      <c r="AX31" s="117"/>
      <c r="AY31" s="117"/>
      <c r="AZ31" s="117"/>
      <c r="BA31" s="117"/>
      <c r="BB31" s="117"/>
      <c r="BC31" s="117"/>
      <c r="BD31" s="117"/>
      <c r="BE31" s="117"/>
      <c r="BF31" s="117"/>
      <c r="BG31" s="117">
        <f>データ!AA7</f>
        <v>169.3</v>
      </c>
      <c r="BH31" s="117"/>
      <c r="BI31" s="117"/>
      <c r="BJ31" s="117"/>
      <c r="BK31" s="117"/>
      <c r="BL31" s="117"/>
      <c r="BM31" s="117"/>
      <c r="BN31" s="117"/>
      <c r="BO31" s="117"/>
      <c r="BP31" s="117"/>
      <c r="BQ31" s="117"/>
      <c r="BR31" s="117"/>
      <c r="BS31" s="117"/>
      <c r="BT31" s="117"/>
      <c r="BU31" s="117"/>
      <c r="BV31" s="117"/>
      <c r="BW31" s="117"/>
      <c r="BX31" s="117"/>
      <c r="BY31" s="117"/>
      <c r="BZ31" s="117">
        <f>データ!AB7</f>
        <v>184.6</v>
      </c>
      <c r="CA31" s="117"/>
      <c r="CB31" s="117"/>
      <c r="CC31" s="117"/>
      <c r="CD31" s="117"/>
      <c r="CE31" s="117"/>
      <c r="CF31" s="117"/>
      <c r="CG31" s="117"/>
      <c r="CH31" s="117"/>
      <c r="CI31" s="117"/>
      <c r="CJ31" s="117"/>
      <c r="CK31" s="117"/>
      <c r="CL31" s="117"/>
      <c r="CM31" s="117"/>
      <c r="CN31" s="117"/>
      <c r="CO31" s="117"/>
      <c r="CP31" s="117"/>
      <c r="CQ31" s="117"/>
      <c r="CR31" s="117"/>
      <c r="CS31" s="117">
        <f>データ!AC7</f>
        <v>184.5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t="str">
        <f>データ!AL7</f>
        <v>-</v>
      </c>
      <c r="FY31" s="117"/>
      <c r="FZ31" s="117"/>
      <c r="GA31" s="117"/>
      <c r="GB31" s="117"/>
      <c r="GC31" s="117"/>
      <c r="GD31" s="117"/>
      <c r="GE31" s="117"/>
      <c r="GF31" s="117"/>
      <c r="GG31" s="117"/>
      <c r="GH31" s="117"/>
      <c r="GI31" s="117"/>
      <c r="GJ31" s="117"/>
      <c r="GK31" s="117"/>
      <c r="GL31" s="117"/>
      <c r="GM31" s="117"/>
      <c r="GN31" s="117"/>
      <c r="GO31" s="117"/>
      <c r="GP31" s="117"/>
      <c r="GQ31" s="117" t="str">
        <f>データ!AM7</f>
        <v>-</v>
      </c>
      <c r="GR31" s="117"/>
      <c r="GS31" s="117"/>
      <c r="GT31" s="117"/>
      <c r="GU31" s="117"/>
      <c r="GV31" s="117"/>
      <c r="GW31" s="117"/>
      <c r="GX31" s="117"/>
      <c r="GY31" s="117"/>
      <c r="GZ31" s="117"/>
      <c r="HA31" s="117"/>
      <c r="HB31" s="117"/>
      <c r="HC31" s="117"/>
      <c r="HD31" s="117"/>
      <c r="HE31" s="117"/>
      <c r="HF31" s="117"/>
      <c r="HG31" s="117"/>
      <c r="HH31" s="117"/>
      <c r="HI31" s="117"/>
      <c r="HJ31" s="117" t="str">
        <f>データ!AN7</f>
        <v>-</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65.5</v>
      </c>
      <c r="JD31" s="119"/>
      <c r="JE31" s="119"/>
      <c r="JF31" s="119"/>
      <c r="JG31" s="119"/>
      <c r="JH31" s="119"/>
      <c r="JI31" s="119"/>
      <c r="JJ31" s="119"/>
      <c r="JK31" s="119"/>
      <c r="JL31" s="119"/>
      <c r="JM31" s="119"/>
      <c r="JN31" s="119"/>
      <c r="JO31" s="119"/>
      <c r="JP31" s="119"/>
      <c r="JQ31" s="119"/>
      <c r="JR31" s="119"/>
      <c r="JS31" s="119"/>
      <c r="JT31" s="119"/>
      <c r="JU31" s="120"/>
      <c r="JV31" s="118">
        <f>データ!DL7</f>
        <v>65.5</v>
      </c>
      <c r="JW31" s="119"/>
      <c r="JX31" s="119"/>
      <c r="JY31" s="119"/>
      <c r="JZ31" s="119"/>
      <c r="KA31" s="119"/>
      <c r="KB31" s="119"/>
      <c r="KC31" s="119"/>
      <c r="KD31" s="119"/>
      <c r="KE31" s="119"/>
      <c r="KF31" s="119"/>
      <c r="KG31" s="119"/>
      <c r="KH31" s="119"/>
      <c r="KI31" s="119"/>
      <c r="KJ31" s="119"/>
      <c r="KK31" s="119"/>
      <c r="KL31" s="119"/>
      <c r="KM31" s="119"/>
      <c r="KN31" s="120"/>
      <c r="KO31" s="118">
        <f>データ!DM7</f>
        <v>58.6</v>
      </c>
      <c r="KP31" s="119"/>
      <c r="KQ31" s="119"/>
      <c r="KR31" s="119"/>
      <c r="KS31" s="119"/>
      <c r="KT31" s="119"/>
      <c r="KU31" s="119"/>
      <c r="KV31" s="119"/>
      <c r="KW31" s="119"/>
      <c r="KX31" s="119"/>
      <c r="KY31" s="119"/>
      <c r="KZ31" s="119"/>
      <c r="LA31" s="119"/>
      <c r="LB31" s="119"/>
      <c r="LC31" s="119"/>
      <c r="LD31" s="119"/>
      <c r="LE31" s="119"/>
      <c r="LF31" s="119"/>
      <c r="LG31" s="120"/>
      <c r="LH31" s="118">
        <f>データ!DN7</f>
        <v>58.6</v>
      </c>
      <c r="LI31" s="119"/>
      <c r="LJ31" s="119"/>
      <c r="LK31" s="119"/>
      <c r="LL31" s="119"/>
      <c r="LM31" s="119"/>
      <c r="LN31" s="119"/>
      <c r="LO31" s="119"/>
      <c r="LP31" s="119"/>
      <c r="LQ31" s="119"/>
      <c r="LR31" s="119"/>
      <c r="LS31" s="119"/>
      <c r="LT31" s="119"/>
      <c r="LU31" s="119"/>
      <c r="LV31" s="119"/>
      <c r="LW31" s="119"/>
      <c r="LX31" s="119"/>
      <c r="LY31" s="119"/>
      <c r="LZ31" s="120"/>
      <c r="MA31" s="118">
        <f>データ!DO7</f>
        <v>65.5</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133</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47.4</v>
      </c>
      <c r="EM52" s="117"/>
      <c r="EN52" s="117"/>
      <c r="EO52" s="117"/>
      <c r="EP52" s="117"/>
      <c r="EQ52" s="117"/>
      <c r="ER52" s="117"/>
      <c r="ES52" s="117"/>
      <c r="ET52" s="117"/>
      <c r="EU52" s="117"/>
      <c r="EV52" s="117"/>
      <c r="EW52" s="117"/>
      <c r="EX52" s="117"/>
      <c r="EY52" s="117"/>
      <c r="EZ52" s="117"/>
      <c r="FA52" s="117"/>
      <c r="FB52" s="117"/>
      <c r="FC52" s="117"/>
      <c r="FD52" s="117"/>
      <c r="FE52" s="117">
        <f>データ!BG7</f>
        <v>31.2</v>
      </c>
      <c r="FF52" s="117"/>
      <c r="FG52" s="117"/>
      <c r="FH52" s="117"/>
      <c r="FI52" s="117"/>
      <c r="FJ52" s="117"/>
      <c r="FK52" s="117"/>
      <c r="FL52" s="117"/>
      <c r="FM52" s="117"/>
      <c r="FN52" s="117"/>
      <c r="FO52" s="117"/>
      <c r="FP52" s="117"/>
      <c r="FQ52" s="117"/>
      <c r="FR52" s="117"/>
      <c r="FS52" s="117"/>
      <c r="FT52" s="117"/>
      <c r="FU52" s="117"/>
      <c r="FV52" s="117"/>
      <c r="FW52" s="117"/>
      <c r="FX52" s="117">
        <f>データ!BH7</f>
        <v>40.9</v>
      </c>
      <c r="FY52" s="117"/>
      <c r="FZ52" s="117"/>
      <c r="GA52" s="117"/>
      <c r="GB52" s="117"/>
      <c r="GC52" s="117"/>
      <c r="GD52" s="117"/>
      <c r="GE52" s="117"/>
      <c r="GF52" s="117"/>
      <c r="GG52" s="117"/>
      <c r="GH52" s="117"/>
      <c r="GI52" s="117"/>
      <c r="GJ52" s="117"/>
      <c r="GK52" s="117"/>
      <c r="GL52" s="117"/>
      <c r="GM52" s="117"/>
      <c r="GN52" s="117"/>
      <c r="GO52" s="117"/>
      <c r="GP52" s="117"/>
      <c r="GQ52" s="117">
        <f>データ!BI7</f>
        <v>45.8</v>
      </c>
      <c r="GR52" s="117"/>
      <c r="GS52" s="117"/>
      <c r="GT52" s="117"/>
      <c r="GU52" s="117"/>
      <c r="GV52" s="117"/>
      <c r="GW52" s="117"/>
      <c r="GX52" s="117"/>
      <c r="GY52" s="117"/>
      <c r="GZ52" s="117"/>
      <c r="HA52" s="117"/>
      <c r="HB52" s="117"/>
      <c r="HC52" s="117"/>
      <c r="HD52" s="117"/>
      <c r="HE52" s="117"/>
      <c r="HF52" s="117"/>
      <c r="HG52" s="117"/>
      <c r="HH52" s="117"/>
      <c r="HI52" s="117"/>
      <c r="HJ52" s="117">
        <f>データ!BJ7</f>
        <v>45.8</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666</v>
      </c>
      <c r="JD52" s="125"/>
      <c r="JE52" s="125"/>
      <c r="JF52" s="125"/>
      <c r="JG52" s="125"/>
      <c r="JH52" s="125"/>
      <c r="JI52" s="125"/>
      <c r="JJ52" s="125"/>
      <c r="JK52" s="125"/>
      <c r="JL52" s="125"/>
      <c r="JM52" s="125"/>
      <c r="JN52" s="125"/>
      <c r="JO52" s="125"/>
      <c r="JP52" s="125"/>
      <c r="JQ52" s="125"/>
      <c r="JR52" s="125"/>
      <c r="JS52" s="125"/>
      <c r="JT52" s="125"/>
      <c r="JU52" s="125"/>
      <c r="JV52" s="125">
        <f>データ!BR7</f>
        <v>333</v>
      </c>
      <c r="JW52" s="125"/>
      <c r="JX52" s="125"/>
      <c r="JY52" s="125"/>
      <c r="JZ52" s="125"/>
      <c r="KA52" s="125"/>
      <c r="KB52" s="125"/>
      <c r="KC52" s="125"/>
      <c r="KD52" s="125"/>
      <c r="KE52" s="125"/>
      <c r="KF52" s="125"/>
      <c r="KG52" s="125"/>
      <c r="KH52" s="125"/>
      <c r="KI52" s="125"/>
      <c r="KJ52" s="125"/>
      <c r="KK52" s="125"/>
      <c r="KL52" s="125"/>
      <c r="KM52" s="125"/>
      <c r="KN52" s="125"/>
      <c r="KO52" s="125">
        <f>データ!BS7</f>
        <v>509</v>
      </c>
      <c r="KP52" s="125"/>
      <c r="KQ52" s="125"/>
      <c r="KR52" s="125"/>
      <c r="KS52" s="125"/>
      <c r="KT52" s="125"/>
      <c r="KU52" s="125"/>
      <c r="KV52" s="125"/>
      <c r="KW52" s="125"/>
      <c r="KX52" s="125"/>
      <c r="KY52" s="125"/>
      <c r="KZ52" s="125"/>
      <c r="LA52" s="125"/>
      <c r="LB52" s="125"/>
      <c r="LC52" s="125"/>
      <c r="LD52" s="125"/>
      <c r="LE52" s="125"/>
      <c r="LF52" s="125"/>
      <c r="LG52" s="125"/>
      <c r="LH52" s="125">
        <f>データ!BT7</f>
        <v>634</v>
      </c>
      <c r="LI52" s="125"/>
      <c r="LJ52" s="125"/>
      <c r="LK52" s="125"/>
      <c r="LL52" s="125"/>
      <c r="LM52" s="125"/>
      <c r="LN52" s="125"/>
      <c r="LO52" s="125"/>
      <c r="LP52" s="125"/>
      <c r="LQ52" s="125"/>
      <c r="LR52" s="125"/>
      <c r="LS52" s="125"/>
      <c r="LT52" s="125"/>
      <c r="LU52" s="125"/>
      <c r="LV52" s="125"/>
      <c r="LW52" s="125"/>
      <c r="LX52" s="125"/>
      <c r="LY52" s="125"/>
      <c r="LZ52" s="125"/>
      <c r="MA52" s="125">
        <f>データ!BU7</f>
        <v>633</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135</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57369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cEFfn111DIRAioJvNJALzGjlarqMa8n86dgUZ3mpiqBiVF8SNABZte9Z1hDlTl0J06v2Bd4DEo+ZsRG5l29G8g==" saltValue="sDtn3EJ8OKPx5OTDiUJlJ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232076</v>
      </c>
      <c r="D6" s="61">
        <f t="shared" si="1"/>
        <v>47</v>
      </c>
      <c r="E6" s="61">
        <f t="shared" si="1"/>
        <v>14</v>
      </c>
      <c r="F6" s="61">
        <f t="shared" si="1"/>
        <v>0</v>
      </c>
      <c r="G6" s="61">
        <f t="shared" si="1"/>
        <v>3</v>
      </c>
      <c r="H6" s="61" t="str">
        <f>SUBSTITUTE(H8,"　","")</f>
        <v>愛知県豊川市</v>
      </c>
      <c r="I6" s="61" t="str">
        <f t="shared" si="1"/>
        <v>愛知御津駅前駐車場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23</v>
      </c>
      <c r="S6" s="63" t="str">
        <f t="shared" si="1"/>
        <v>駅</v>
      </c>
      <c r="T6" s="63" t="str">
        <f t="shared" si="1"/>
        <v>無</v>
      </c>
      <c r="U6" s="64">
        <f t="shared" si="1"/>
        <v>1111</v>
      </c>
      <c r="V6" s="64">
        <f t="shared" si="1"/>
        <v>29</v>
      </c>
      <c r="W6" s="64">
        <f t="shared" si="1"/>
        <v>135</v>
      </c>
      <c r="X6" s="63" t="str">
        <f t="shared" si="1"/>
        <v>代行制</v>
      </c>
      <c r="Y6" s="65">
        <f>IF(Y8="-",NA(),Y8)</f>
        <v>190</v>
      </c>
      <c r="Z6" s="65">
        <f t="shared" ref="Z6:AH6" si="2">IF(Z8="-",NA(),Z8)</f>
        <v>145.30000000000001</v>
      </c>
      <c r="AA6" s="65">
        <f t="shared" si="2"/>
        <v>169.3</v>
      </c>
      <c r="AB6" s="65">
        <f t="shared" si="2"/>
        <v>184.6</v>
      </c>
      <c r="AC6" s="65">
        <f t="shared" si="2"/>
        <v>184.5</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t="e">
        <f t="shared" ref="AK6:AS6" si="3">IF(AK8="-",NA(),AK8)</f>
        <v>#N/A</v>
      </c>
      <c r="AL6" s="65" t="e">
        <f t="shared" si="3"/>
        <v>#N/A</v>
      </c>
      <c r="AM6" s="65" t="e">
        <f t="shared" si="3"/>
        <v>#N/A</v>
      </c>
      <c r="AN6" s="65" t="e">
        <f t="shared" si="3"/>
        <v>#N/A</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47.4</v>
      </c>
      <c r="BG6" s="65">
        <f t="shared" ref="BG6:BO6" si="5">IF(BG8="-",NA(),BG8)</f>
        <v>31.2</v>
      </c>
      <c r="BH6" s="65">
        <f t="shared" si="5"/>
        <v>40.9</v>
      </c>
      <c r="BI6" s="65">
        <f t="shared" si="5"/>
        <v>45.8</v>
      </c>
      <c r="BJ6" s="65">
        <f t="shared" si="5"/>
        <v>45.8</v>
      </c>
      <c r="BK6" s="65">
        <f t="shared" si="5"/>
        <v>51.9</v>
      </c>
      <c r="BL6" s="65">
        <f t="shared" si="5"/>
        <v>59.2</v>
      </c>
      <c r="BM6" s="65">
        <f t="shared" si="5"/>
        <v>64.5</v>
      </c>
      <c r="BN6" s="65">
        <f t="shared" si="5"/>
        <v>60</v>
      </c>
      <c r="BO6" s="65">
        <f t="shared" si="5"/>
        <v>52.8</v>
      </c>
      <c r="BP6" s="62" t="str">
        <f>IF(BP8="-","",IF(BP8="-","【-】","【"&amp;SUBSTITUTE(TEXT(BP8,"#,##0.0"),"-","△")&amp;"】"))</f>
        <v>【45.2】</v>
      </c>
      <c r="BQ6" s="66">
        <f>IF(BQ8="-",NA(),BQ8)</f>
        <v>666</v>
      </c>
      <c r="BR6" s="66">
        <f t="shared" ref="BR6:BZ6" si="6">IF(BR8="-",NA(),BR8)</f>
        <v>333</v>
      </c>
      <c r="BS6" s="66">
        <f t="shared" si="6"/>
        <v>509</v>
      </c>
      <c r="BT6" s="66">
        <f t="shared" si="6"/>
        <v>634</v>
      </c>
      <c r="BU6" s="66">
        <f t="shared" si="6"/>
        <v>633</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57369</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65.5</v>
      </c>
      <c r="DL6" s="65">
        <f t="shared" ref="DL6:DT6" si="9">IF(DL8="-",NA(),DL8)</f>
        <v>65.5</v>
      </c>
      <c r="DM6" s="65">
        <f t="shared" si="9"/>
        <v>58.6</v>
      </c>
      <c r="DN6" s="65">
        <f t="shared" si="9"/>
        <v>58.6</v>
      </c>
      <c r="DO6" s="65">
        <f t="shared" si="9"/>
        <v>65.5</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232076</v>
      </c>
      <c r="D7" s="61">
        <f t="shared" si="10"/>
        <v>47</v>
      </c>
      <c r="E7" s="61">
        <f t="shared" si="10"/>
        <v>14</v>
      </c>
      <c r="F7" s="61">
        <f t="shared" si="10"/>
        <v>0</v>
      </c>
      <c r="G7" s="61">
        <f t="shared" si="10"/>
        <v>3</v>
      </c>
      <c r="H7" s="61" t="str">
        <f t="shared" si="10"/>
        <v>愛知県　豊川市</v>
      </c>
      <c r="I7" s="61" t="str">
        <f t="shared" si="10"/>
        <v>愛知御津駅前駐車場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23</v>
      </c>
      <c r="S7" s="63" t="str">
        <f t="shared" si="10"/>
        <v>駅</v>
      </c>
      <c r="T7" s="63" t="str">
        <f t="shared" si="10"/>
        <v>無</v>
      </c>
      <c r="U7" s="64">
        <f t="shared" si="10"/>
        <v>1111</v>
      </c>
      <c r="V7" s="64">
        <f t="shared" si="10"/>
        <v>29</v>
      </c>
      <c r="W7" s="64">
        <f t="shared" si="10"/>
        <v>135</v>
      </c>
      <c r="X7" s="63" t="str">
        <f t="shared" si="10"/>
        <v>代行制</v>
      </c>
      <c r="Y7" s="65">
        <f>Y8</f>
        <v>190</v>
      </c>
      <c r="Z7" s="65">
        <f t="shared" ref="Z7:AH7" si="11">Z8</f>
        <v>145.30000000000001</v>
      </c>
      <c r="AA7" s="65">
        <f t="shared" si="11"/>
        <v>169.3</v>
      </c>
      <c r="AB7" s="65">
        <f t="shared" si="11"/>
        <v>184.6</v>
      </c>
      <c r="AC7" s="65">
        <f t="shared" si="11"/>
        <v>184.5</v>
      </c>
      <c r="AD7" s="65">
        <f t="shared" si="11"/>
        <v>393.6</v>
      </c>
      <c r="AE7" s="65">
        <f t="shared" si="11"/>
        <v>407.1</v>
      </c>
      <c r="AF7" s="65">
        <f t="shared" si="11"/>
        <v>375.5</v>
      </c>
      <c r="AG7" s="65">
        <f t="shared" si="11"/>
        <v>441.2</v>
      </c>
      <c r="AH7" s="65">
        <f t="shared" si="11"/>
        <v>368.2</v>
      </c>
      <c r="AI7" s="62"/>
      <c r="AJ7" s="65" t="str">
        <f>AJ8</f>
        <v>-</v>
      </c>
      <c r="AK7" s="65" t="str">
        <f t="shared" ref="AK7:AS7" si="12">AK8</f>
        <v>-</v>
      </c>
      <c r="AL7" s="65" t="str">
        <f t="shared" si="12"/>
        <v>-</v>
      </c>
      <c r="AM7" s="65" t="str">
        <f t="shared" si="12"/>
        <v>-</v>
      </c>
      <c r="AN7" s="65" t="str">
        <f t="shared" si="12"/>
        <v>-</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47.4</v>
      </c>
      <c r="BG7" s="65">
        <f t="shared" ref="BG7:BO7" si="14">BG8</f>
        <v>31.2</v>
      </c>
      <c r="BH7" s="65">
        <f t="shared" si="14"/>
        <v>40.9</v>
      </c>
      <c r="BI7" s="65">
        <f t="shared" si="14"/>
        <v>45.8</v>
      </c>
      <c r="BJ7" s="65">
        <f t="shared" si="14"/>
        <v>45.8</v>
      </c>
      <c r="BK7" s="65">
        <f t="shared" si="14"/>
        <v>51.9</v>
      </c>
      <c r="BL7" s="65">
        <f t="shared" si="14"/>
        <v>59.2</v>
      </c>
      <c r="BM7" s="65">
        <f t="shared" si="14"/>
        <v>64.5</v>
      </c>
      <c r="BN7" s="65">
        <f t="shared" si="14"/>
        <v>60</v>
      </c>
      <c r="BO7" s="65">
        <f t="shared" si="14"/>
        <v>52.8</v>
      </c>
      <c r="BP7" s="62"/>
      <c r="BQ7" s="66">
        <f>BQ8</f>
        <v>666</v>
      </c>
      <c r="BR7" s="66">
        <f t="shared" ref="BR7:BZ7" si="15">BR8</f>
        <v>333</v>
      </c>
      <c r="BS7" s="66">
        <f t="shared" si="15"/>
        <v>509</v>
      </c>
      <c r="BT7" s="66">
        <f t="shared" si="15"/>
        <v>634</v>
      </c>
      <c r="BU7" s="66">
        <f t="shared" si="15"/>
        <v>633</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110</v>
      </c>
      <c r="CL7" s="62"/>
      <c r="CM7" s="64">
        <f>CM8</f>
        <v>57369</v>
      </c>
      <c r="CN7" s="64">
        <f>CN8</f>
        <v>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65.5</v>
      </c>
      <c r="DL7" s="65">
        <f t="shared" ref="DL7:DT7" si="17">DL8</f>
        <v>65.5</v>
      </c>
      <c r="DM7" s="65">
        <f t="shared" si="17"/>
        <v>58.6</v>
      </c>
      <c r="DN7" s="65">
        <f t="shared" si="17"/>
        <v>58.6</v>
      </c>
      <c r="DO7" s="65">
        <f t="shared" si="17"/>
        <v>65.5</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232076</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23</v>
      </c>
      <c r="S8" s="70" t="s">
        <v>123</v>
      </c>
      <c r="T8" s="70" t="s">
        <v>124</v>
      </c>
      <c r="U8" s="71">
        <v>1111</v>
      </c>
      <c r="V8" s="71">
        <v>29</v>
      </c>
      <c r="W8" s="71">
        <v>135</v>
      </c>
      <c r="X8" s="70" t="s">
        <v>125</v>
      </c>
      <c r="Y8" s="72">
        <v>190</v>
      </c>
      <c r="Z8" s="72">
        <v>145.30000000000001</v>
      </c>
      <c r="AA8" s="72">
        <v>169.3</v>
      </c>
      <c r="AB8" s="72">
        <v>184.6</v>
      </c>
      <c r="AC8" s="72">
        <v>184.5</v>
      </c>
      <c r="AD8" s="72">
        <v>393.6</v>
      </c>
      <c r="AE8" s="72">
        <v>407.1</v>
      </c>
      <c r="AF8" s="72">
        <v>375.5</v>
      </c>
      <c r="AG8" s="72">
        <v>441.2</v>
      </c>
      <c r="AH8" s="72">
        <v>368.2</v>
      </c>
      <c r="AI8" s="69">
        <v>275.39999999999998</v>
      </c>
      <c r="AJ8" s="72" t="s">
        <v>118</v>
      </c>
      <c r="AK8" s="72" t="s">
        <v>118</v>
      </c>
      <c r="AL8" s="72" t="s">
        <v>118</v>
      </c>
      <c r="AM8" s="72" t="s">
        <v>118</v>
      </c>
      <c r="AN8" s="72" t="s">
        <v>118</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47.4</v>
      </c>
      <c r="BG8" s="72">
        <v>31.2</v>
      </c>
      <c r="BH8" s="72">
        <v>40.9</v>
      </c>
      <c r="BI8" s="72">
        <v>45.8</v>
      </c>
      <c r="BJ8" s="72">
        <v>45.8</v>
      </c>
      <c r="BK8" s="72">
        <v>51.9</v>
      </c>
      <c r="BL8" s="72">
        <v>59.2</v>
      </c>
      <c r="BM8" s="72">
        <v>64.5</v>
      </c>
      <c r="BN8" s="72">
        <v>60</v>
      </c>
      <c r="BO8" s="72">
        <v>52.8</v>
      </c>
      <c r="BP8" s="69">
        <v>45.2</v>
      </c>
      <c r="BQ8" s="73">
        <v>666</v>
      </c>
      <c r="BR8" s="73">
        <v>333</v>
      </c>
      <c r="BS8" s="73">
        <v>509</v>
      </c>
      <c r="BT8" s="74">
        <v>634</v>
      </c>
      <c r="BU8" s="74">
        <v>633</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57369</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65.5</v>
      </c>
      <c r="DL8" s="72">
        <v>65.5</v>
      </c>
      <c r="DM8" s="72">
        <v>58.6</v>
      </c>
      <c r="DN8" s="72">
        <v>58.6</v>
      </c>
      <c r="DO8" s="72">
        <v>65.5</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2018-03-13T00:35:44Z</cp:lastPrinted>
  <dcterms:created xsi:type="dcterms:W3CDTF">2018-02-09T01:48:17Z</dcterms:created>
  <dcterms:modified xsi:type="dcterms:W3CDTF">2018-04-05T09:45:09Z</dcterms:modified>
</cp:coreProperties>
</file>