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8_豊川市\"/>
    </mc:Choice>
  </mc:AlternateContent>
  <workbookProtection workbookPassword="B319" lockStructure="1"/>
  <bookViews>
    <workbookView xWindow="5370" yWindow="-3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MI78" i="4" s="1"/>
  <c r="DH7" i="5"/>
  <c r="LT78" i="4" s="1"/>
  <c r="DG7" i="5"/>
  <c r="DF7" i="5"/>
  <c r="DE7" i="5"/>
  <c r="KA78" i="4" s="1"/>
  <c r="DD7" i="5"/>
  <c r="MI77" i="4" s="1"/>
  <c r="DC7" i="5"/>
  <c r="DB7" i="5"/>
  <c r="DA7" i="5"/>
  <c r="KP77" i="4" s="1"/>
  <c r="CZ7" i="5"/>
  <c r="KA77" i="4" s="1"/>
  <c r="CN7" i="5"/>
  <c r="CM7" i="5"/>
  <c r="BZ7" i="5"/>
  <c r="MA53" i="4" s="1"/>
  <c r="BY7" i="5"/>
  <c r="LH53" i="4" s="1"/>
  <c r="BX7" i="5"/>
  <c r="BW7" i="5"/>
  <c r="BV7" i="5"/>
  <c r="JC53" i="4" s="1"/>
  <c r="BU7" i="5"/>
  <c r="MA52" i="4" s="1"/>
  <c r="BT7" i="5"/>
  <c r="BS7" i="5"/>
  <c r="BR7" i="5"/>
  <c r="JV52" i="4" s="1"/>
  <c r="BQ7" i="5"/>
  <c r="JC52" i="4" s="1"/>
  <c r="BO7" i="5"/>
  <c r="BN7" i="5"/>
  <c r="BM7" i="5"/>
  <c r="FX53" i="4" s="1"/>
  <c r="BL7" i="5"/>
  <c r="FE53" i="4" s="1"/>
  <c r="BK7" i="5"/>
  <c r="BJ7" i="5"/>
  <c r="BI7" i="5"/>
  <c r="BH7" i="5"/>
  <c r="BG7" i="5"/>
  <c r="BF7" i="5"/>
  <c r="BD7" i="5"/>
  <c r="BC7" i="5"/>
  <c r="BZ53" i="4" s="1"/>
  <c r="BB7" i="5"/>
  <c r="BA7" i="5"/>
  <c r="AZ7" i="5"/>
  <c r="U53" i="4" s="1"/>
  <c r="AY7" i="5"/>
  <c r="CS52" i="4" s="1"/>
  <c r="AX7" i="5"/>
  <c r="AW7" i="5"/>
  <c r="AV7" i="5"/>
  <c r="AN52" i="4" s="1"/>
  <c r="AU7" i="5"/>
  <c r="U52" i="4" s="1"/>
  <c r="AS7" i="5"/>
  <c r="AR7" i="5"/>
  <c r="AQ7" i="5"/>
  <c r="FX32" i="4" s="1"/>
  <c r="AP7" i="5"/>
  <c r="AO7" i="5"/>
  <c r="AN7" i="5"/>
  <c r="AM7" i="5"/>
  <c r="GQ31" i="4" s="1"/>
  <c r="AL7" i="5"/>
  <c r="FX31" i="4" s="1"/>
  <c r="AK7" i="5"/>
  <c r="AJ7" i="5"/>
  <c r="AH7" i="5"/>
  <c r="CS32" i="4" s="1"/>
  <c r="AG7" i="5"/>
  <c r="BZ32" i="4" s="1"/>
  <c r="AF7" i="5"/>
  <c r="AE7" i="5"/>
  <c r="AD7" i="5"/>
  <c r="U32" i="4" s="1"/>
  <c r="AC7" i="5"/>
  <c r="CS31" i="4" s="1"/>
  <c r="AB7" i="5"/>
  <c r="AA7" i="5"/>
  <c r="Z7" i="5"/>
  <c r="AN31" i="4" s="1"/>
  <c r="Y7" i="5"/>
  <c r="U31" i="4" s="1"/>
  <c r="X7" i="5"/>
  <c r="W7" i="5"/>
  <c r="V7" i="5"/>
  <c r="HX10" i="4" s="1"/>
  <c r="U7" i="5"/>
  <c r="LJ8" i="4" s="1"/>
  <c r="T7" i="5"/>
  <c r="S7" i="5"/>
  <c r="R7" i="5"/>
  <c r="DU10" i="4" s="1"/>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EL53" i="4"/>
  <c r="CS53" i="4"/>
  <c r="BG53" i="4"/>
  <c r="AN53" i="4"/>
  <c r="LH52" i="4"/>
  <c r="KO52" i="4"/>
  <c r="HJ52" i="4"/>
  <c r="GQ52" i="4"/>
  <c r="FX52" i="4"/>
  <c r="FE52" i="4"/>
  <c r="EL52" i="4"/>
  <c r="BZ52" i="4"/>
  <c r="BG52" i="4"/>
  <c r="MA32" i="4"/>
  <c r="LH32" i="4"/>
  <c r="JC32" i="4"/>
  <c r="HJ32" i="4"/>
  <c r="GQ32" i="4"/>
  <c r="FE32" i="4"/>
  <c r="EL32" i="4"/>
  <c r="BG32" i="4"/>
  <c r="AN32" i="4"/>
  <c r="MA31" i="4"/>
  <c r="JV31" i="4"/>
  <c r="JC31" i="4"/>
  <c r="HJ31" i="4"/>
  <c r="FE31" i="4"/>
  <c r="EL31" i="4"/>
  <c r="BZ31" i="4"/>
  <c r="BG31" i="4"/>
  <c r="LJ10" i="4"/>
  <c r="JQ10" i="4"/>
  <c r="AQ10" i="4"/>
  <c r="B10" i="4"/>
  <c r="JQ8" i="4"/>
  <c r="HX8" i="4"/>
  <c r="DU8" i="4"/>
  <c r="CF8" i="4"/>
  <c r="AQ8" i="4"/>
  <c r="BZ76" i="4" l="1"/>
  <c r="MI76" i="4"/>
  <c r="HJ51" i="4"/>
  <c r="IT76" i="4"/>
  <c r="CS51" i="4"/>
  <c r="HJ30" i="4"/>
  <c r="MA30" i="4"/>
  <c r="CS30" i="4"/>
  <c r="MA51" i="4"/>
  <c r="C11" i="5"/>
  <c r="D11" i="5"/>
  <c r="E11" i="5"/>
  <c r="B11" i="5"/>
  <c r="BK76" i="4" l="1"/>
  <c r="LH51" i="4"/>
  <c r="LT76" i="4"/>
  <c r="GQ51" i="4"/>
  <c r="LH30" i="4"/>
  <c r="BZ51" i="4"/>
  <c r="GQ30" i="4"/>
  <c r="IE76" i="4"/>
  <c r="BZ30" i="4"/>
  <c r="BG51" i="4"/>
  <c r="AV76" i="4"/>
  <c r="KO51" i="4"/>
  <c r="LE76" i="4"/>
  <c r="FX30" i="4"/>
  <c r="FX51" i="4"/>
  <c r="KO30" i="4"/>
  <c r="HP76" i="4"/>
  <c r="BG30" i="4"/>
  <c r="HA76" i="4"/>
  <c r="AN51" i="4"/>
  <c r="AN30" i="4"/>
  <c r="AG76" i="4"/>
  <c r="JV51" i="4"/>
  <c r="KP76" i="4"/>
  <c r="FE51" i="4"/>
  <c r="JV30" i="4"/>
  <c r="FE30" i="4"/>
  <c r="KA76" i="4"/>
  <c r="EL51" i="4"/>
  <c r="JC30" i="4"/>
  <c r="GL76" i="4"/>
  <c r="U51" i="4"/>
  <c r="EL30" i="4"/>
  <c r="U30" i="4"/>
  <c r="JC51" i="4"/>
  <c r="R76"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<sst xmlns="http://schemas.openxmlformats.org/spreadsheetml/2006/main" count="290" uniqueCount="135">
  <si>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</si>
  <si>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</si>
  <si>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</si>
  <si>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</si>
  <si>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</si>
  <si>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</si>
  <si>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</si>
  <si>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</si>
  <si>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</si>
  <si>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</si>
  <si>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</si>
  <si>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</si>
  <si>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</si>
  <si>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</si>
  <si>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</si>
  <si>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</si>
  <si>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</si>
  <si>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</si>
  <si>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</si>
  <si>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</si>
  <si>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</si>
  <si>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</si>
  <si>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</si>
  <si>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</si>
  <si>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</si>
  <si>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</si>
  <si>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</si>
  <si>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</si>
  <si>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</si>
  <si>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</si>
  <si>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</si>
  <si>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</si>
  <si>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</si>
  <si>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</si>
  <si>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</si>
  <si>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</si>
  <si>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</si>
  <si>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</si>
  <si>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</si>
  <si>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</si>
  <si>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</si>
  <si>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</si>
  <si>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</si>
  <si>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</si>
  <si>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</si>
  <si>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</si>
  <si>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</si>
  <si>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</si>
  <si>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</si>
  <si>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</si>
  <si>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</si>
  <si>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</si>
  <si>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</si>
  <si>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</si>
  <si>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</si>
  <si>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</si>
  <si>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</si>
  <si>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</si>
  <si>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</si>
  <si>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</si>
  <si>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</si>
  <si>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</si>
  <si>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</si>
  <si>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</si>
  <si>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</si>
  <si>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</si>
  <si>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</si>
  <si>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</si>
  <si>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</si>
  <si>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</si>
  <si>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</si>
  <si>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</si>
  <si>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</si>
  <si>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</si>
  <si>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</si>
  <si>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</si>
  <si>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</si>
  <si>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</si>
  <si>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</si>
  <si>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</si>
  <si>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</si>
  <si>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</si>
  <si>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</si>
  <si>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</si>
  <si>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</si>
  <si>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</si>
  <si>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</si>
  <si>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</si>
  <si>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</si>
  <si>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</si>
  <si>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</si>
  <si>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</si>
  <si>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</si>
  <si>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</si>
  <si>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</si>
  <si>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</si>
  <si>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</si>
  <si>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</si>
  <si>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</si>
  <si>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</si>
  <si>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</si>
  <si>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</si>
  <si>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</si>
  <si>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</si>
  <si>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</si>
  <si>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</si>
  <si>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</si>
  <si>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</si>
  <si>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</si>
  <si>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</si>
  <si>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</si>
  <si>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</si>
  <si>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</si>
  <si>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豊川市</t>
  </si>
  <si>
    <t>西小坂井駅前駐車場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</si>
  <si>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</si>
  <si>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</si>
  <si>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</si>
  <si>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</si>
  <si>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</si>
  <si>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</si>
  <si>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</si>
  <si>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</si>
  <si>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</si>
  <si>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</si>
  <si>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</si>
  <si>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</si>
  <si>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</si>
  <si>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</si>
  <si>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</si>
  <si>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</si>
  <si>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施設の利用状況（⑪稼働率）につきましては、過去5年間の経年比較において、ほぼ横ばいで推移しています。
全国平均値や類似施設平均値と比較すると低い状況ではありますが、固定の定期利用者が継続しており、それが収益の3分の2以上を占めていますので、収益に対する問題ではないと考えます。
施設はパーク＆ライドの定期利用と時間貸し利用者が利用しています。現在は、定期利用者対象区画は満室の状況です。区画の半数は時間貸し用ですが、駅周辺施設や店舗等の利用状況によっては満車になることもあります。当該施設は駐車場として利用することは適当と考えますが、利用状況の向上につきまして、定期利用可能台数の増加等を検討していき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コテイ</t>
    </rPh>
    <rPh sb="85" eb="87">
      <t>テイキ</t>
    </rPh>
    <rPh sb="87" eb="90">
      <t>リヨウシャ</t>
    </rPh>
    <rPh sb="91" eb="93">
      <t>ケイゾク</t>
    </rPh>
    <rPh sb="101" eb="103">
      <t>シュウエキ</t>
    </rPh>
    <rPh sb="105" eb="106">
      <t>ブン</t>
    </rPh>
    <rPh sb="108" eb="110">
      <t>イジョウ</t>
    </rPh>
    <rPh sb="111" eb="112">
      <t>シ</t>
    </rPh>
    <rPh sb="120" eb="122">
      <t>シュウエキ</t>
    </rPh>
    <rPh sb="123" eb="124">
      <t>タイ</t>
    </rPh>
    <rPh sb="126" eb="128">
      <t>モンダイ</t>
    </rPh>
    <rPh sb="133" eb="134">
      <t>カンガ</t>
    </rPh>
    <rPh sb="139" eb="141">
      <t>シセツ</t>
    </rPh>
    <rPh sb="150" eb="152">
      <t>テイキ</t>
    </rPh>
    <rPh sb="152" eb="154">
      <t>リヨウ</t>
    </rPh>
    <rPh sb="163" eb="165">
      <t>リヨウ</t>
    </rPh>
    <rPh sb="171" eb="173">
      <t>ゲンザイ</t>
    </rPh>
    <rPh sb="175" eb="177">
      <t>テイキ</t>
    </rPh>
    <rPh sb="177" eb="180">
      <t>リヨウシャ</t>
    </rPh>
    <rPh sb="180" eb="182">
      <t>タイショウ</t>
    </rPh>
    <rPh sb="182" eb="184">
      <t>クカク</t>
    </rPh>
    <rPh sb="185" eb="187">
      <t>マンシツ</t>
    </rPh>
    <rPh sb="188" eb="190">
      <t>ジョウキョウ</t>
    </rPh>
    <rPh sb="199" eb="201">
      <t>ジカン</t>
    </rPh>
    <rPh sb="201" eb="202">
      <t>カ</t>
    </rPh>
    <rPh sb="203" eb="204">
      <t>ヨウ</t>
    </rPh>
    <rPh sb="208" eb="211">
      <t>エキシュウヘン</t>
    </rPh>
    <rPh sb="211" eb="213">
      <t>シセツ</t>
    </rPh>
    <rPh sb="214" eb="216">
      <t>テンポ</t>
    </rPh>
    <rPh sb="216" eb="217">
      <t>トウ</t>
    </rPh>
    <rPh sb="227" eb="229">
      <t>マンシャ</t>
    </rPh>
    <rPh sb="267" eb="269">
      <t>リヨウ</t>
    </rPh>
    <rPh sb="269" eb="271">
      <t>ジョウキョウ</t>
    </rPh>
    <rPh sb="272" eb="274">
      <t>コウジョウ</t>
    </rPh>
    <rPh sb="281" eb="283">
      <t>テイキ</t>
    </rPh>
    <phoneticPr fontId="6"/>
  </si>
  <si>
    <t>本駐車場の経営につきましては、過去5年間でほぼ横ばいに推移しています。
①収益的収支比率も100％以上になっており、全国平均値と同程度です。他会計からの補助も行なわず、特別会計にて行なわれ、独立採算性を保っています。
当該施設は市内住宅地内の主要駅に隣接しており、パーク＆ライドで通勤等に定期利用する方々が主な利用者です。時間貸しの利用も行なっており、当該施設収益の3分の1を占めています。さらなる収益増加のため、駐車料金額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8" eb="60">
      <t>ゼンコク</t>
    </rPh>
    <rPh sb="60" eb="63">
      <t>ヘイキンチ</t>
    </rPh>
    <rPh sb="64" eb="67">
      <t>ドウテイド</t>
    </rPh>
    <rPh sb="70" eb="71">
      <t>ホカ</t>
    </rPh>
    <rPh sb="71" eb="73">
      <t>カイケイ</t>
    </rPh>
    <rPh sb="76" eb="78">
      <t>ホジョ</t>
    </rPh>
    <rPh sb="79" eb="80">
      <t>オコ</t>
    </rPh>
    <rPh sb="84" eb="86">
      <t>トクベツ</t>
    </rPh>
    <rPh sb="86" eb="88">
      <t>カイケイ</t>
    </rPh>
    <rPh sb="90" eb="91">
      <t>オコ</t>
    </rPh>
    <rPh sb="95" eb="97">
      <t>ドクリツ</t>
    </rPh>
    <rPh sb="97" eb="99">
      <t>サイサン</t>
    </rPh>
    <rPh sb="99" eb="100">
      <t>セイ</t>
    </rPh>
    <rPh sb="101" eb="102">
      <t>タモ</t>
    </rPh>
    <rPh sb="109" eb="111">
      <t>トウガイ</t>
    </rPh>
    <rPh sb="111" eb="113">
      <t>シセツ</t>
    </rPh>
    <rPh sb="140" eb="142">
      <t>ツウキン</t>
    </rPh>
    <rPh sb="142" eb="143">
      <t>ナド</t>
    </rPh>
    <rPh sb="144" eb="146">
      <t>テイキ</t>
    </rPh>
    <rPh sb="146" eb="148">
      <t>リヨウ</t>
    </rPh>
    <rPh sb="150" eb="152">
      <t>カタガタ</t>
    </rPh>
    <rPh sb="153" eb="154">
      <t>オモ</t>
    </rPh>
    <rPh sb="155" eb="158">
      <t>リヨウシャ</t>
    </rPh>
    <rPh sb="161" eb="163">
      <t>ジカン</t>
    </rPh>
    <rPh sb="163" eb="164">
      <t>ガ</t>
    </rPh>
    <rPh sb="166" eb="168">
      <t>リヨウ</t>
    </rPh>
    <rPh sb="169" eb="170">
      <t>オコ</t>
    </rPh>
    <rPh sb="176" eb="178">
      <t>トウガイ</t>
    </rPh>
    <rPh sb="178" eb="180">
      <t>シセツ</t>
    </rPh>
    <rPh sb="180" eb="182">
      <t>シュウエキ</t>
    </rPh>
    <rPh sb="184" eb="185">
      <t>ブン</t>
    </rPh>
    <rPh sb="188" eb="189">
      <t>シ</t>
    </rPh>
    <rPh sb="199" eb="201">
      <t>シュウエキ</t>
    </rPh>
    <rPh sb="201" eb="203">
      <t>ゾウカ</t>
    </rPh>
    <rPh sb="207" eb="209">
      <t>チュウシャ</t>
    </rPh>
    <rPh sb="213" eb="215">
      <t>ミナオ</t>
    </rPh>
    <rPh sb="216" eb="217">
      <t>ナド</t>
    </rPh>
    <rPh sb="218" eb="221">
      <t>チュウシャジョウ</t>
    </rPh>
    <rPh sb="222" eb="224">
      <t>コウコク</t>
    </rPh>
    <rPh sb="224" eb="226">
      <t>センデン</t>
    </rPh>
    <rPh sb="226" eb="227">
      <t>ナド</t>
    </rPh>
    <rPh sb="228" eb="230">
      <t>テキギ</t>
    </rPh>
    <rPh sb="230" eb="232">
      <t>ケントウ</t>
    </rPh>
    <rPh sb="239" eb="241">
      <t>コンゴ</t>
    </rPh>
    <rPh sb="242" eb="244">
      <t>アンテイ</t>
    </rPh>
    <rPh sb="246" eb="248">
      <t>ケイエイ</t>
    </rPh>
    <rPh sb="249" eb="251">
      <t>ケイゾク</t>
    </rPh>
    <rPh sb="260" eb="262">
      <t>ヒヨウ</t>
    </rPh>
    <rPh sb="262" eb="264">
      <t>サクゲン</t>
    </rPh>
    <rPh sb="265" eb="266">
      <t>オコナ</t>
    </rPh>
    <rPh sb="268" eb="269">
      <t>サラ</t>
    </rPh>
    <rPh sb="271" eb="273">
      <t>シュウエキ</t>
    </rPh>
    <rPh sb="273" eb="275">
      <t>コウジョウ</t>
    </rPh>
    <rPh sb="276" eb="277">
      <t>ツト</t>
    </rPh>
    <phoneticPr fontId="6"/>
  </si>
  <si>
    <t>当該施設は建設時に地方債を利用していません。
今後10年における⑧設備投資見込額は施設規模から考えると高額ですが、これは平成28年度に実施した発券機の入れ替えに伴い計上したものですが、それ以外の躯体構造物がないため、この見込額を執行する可能性は低いと考えています。場内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41" eb="43">
      <t>シセツ</t>
    </rPh>
    <rPh sb="43" eb="45">
      <t>キボ</t>
    </rPh>
    <rPh sb="47" eb="48">
      <t>カンガ</t>
    </rPh>
    <rPh sb="51" eb="53">
      <t>コウガク</t>
    </rPh>
    <rPh sb="60" eb="62">
      <t>ヘイセイ</t>
    </rPh>
    <rPh sb="64" eb="66">
      <t>ネンド</t>
    </rPh>
    <rPh sb="67" eb="69">
      <t>ジッシ</t>
    </rPh>
    <rPh sb="71" eb="74">
      <t>ハッケンキ</t>
    </rPh>
    <rPh sb="75" eb="76">
      <t>イ</t>
    </rPh>
    <rPh sb="77" eb="78">
      <t>カ</t>
    </rPh>
    <rPh sb="80" eb="81">
      <t>トモナ</t>
    </rPh>
    <rPh sb="82" eb="84">
      <t>ケイジョウ</t>
    </rPh>
    <rPh sb="94" eb="96">
      <t>イガイ</t>
    </rPh>
    <rPh sb="97" eb="99">
      <t>クタイ</t>
    </rPh>
    <rPh sb="99" eb="102">
      <t>コウゾウブツ</t>
    </rPh>
    <rPh sb="110" eb="112">
      <t>ミコ</t>
    </rPh>
    <rPh sb="112" eb="113">
      <t>ガク</t>
    </rPh>
    <rPh sb="114" eb="116">
      <t>シッコウ</t>
    </rPh>
    <rPh sb="118" eb="121">
      <t>カノウセイ</t>
    </rPh>
    <rPh sb="122" eb="123">
      <t>ヒク</t>
    </rPh>
    <rPh sb="125" eb="126">
      <t>カンガ</t>
    </rPh>
    <rPh sb="132" eb="134">
      <t>ジョウナイ</t>
    </rPh>
    <rPh sb="145" eb="147">
      <t>ホシュウ</t>
    </rPh>
    <rPh sb="187" eb="189">
      <t>シサン</t>
    </rPh>
    <rPh sb="189" eb="191">
      <t>ゼンタイ</t>
    </rPh>
    <rPh sb="192" eb="194">
      <t>カチ</t>
    </rPh>
    <rPh sb="195" eb="196">
      <t>カンガ</t>
    </rPh>
    <rPh sb="200" eb="202">
      <t>ゲンザイ</t>
    </rPh>
    <rPh sb="203" eb="205">
      <t>リッチ</t>
    </rPh>
    <rPh sb="206" eb="208">
      <t>ヒツヨウ</t>
    </rPh>
    <rPh sb="208" eb="211">
      <t>フカケツ</t>
    </rPh>
    <rPh sb="215" eb="216">
      <t>カンガ</t>
    </rPh>
    <rPh sb="222" eb="224">
      <t>コンゴ</t>
    </rPh>
    <rPh sb="225" eb="227">
      <t>ミンカン</t>
    </rPh>
    <rPh sb="227" eb="229">
      <t>カツリョク</t>
    </rPh>
    <rPh sb="230" eb="232">
      <t>テキセツ</t>
    </rPh>
    <rPh sb="233" eb="235">
      <t>リヨウ</t>
    </rPh>
    <rPh sb="235" eb="236">
      <t>ナド</t>
    </rPh>
    <rPh sb="237" eb="238">
      <t>フク</t>
    </rPh>
    <rPh sb="240" eb="242">
      <t>サイテキ</t>
    </rPh>
    <rPh sb="243" eb="245">
      <t>シセツ</t>
    </rPh>
    <rPh sb="245" eb="247">
      <t>ケイエイ</t>
    </rPh>
    <rPh sb="248" eb="249">
      <t>スベ</t>
    </rPh>
    <rPh sb="250" eb="252">
      <t>ケントウ</t>
    </rPh>
    <phoneticPr fontId="6"/>
  </si>
  <si>
    <t>施設全体としては、各種の平均値より低い部分が見られます。しかし立地周辺の類似駐車施設と比較しても利用料金は妥当であること、また定期利用者は概ね満室の現状であり、総じて健全な経営が行なわれていると判断しています。経営戦略については、平成32年度までの策定を検討していま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31" eb="33">
      <t>リッチ</t>
    </rPh>
    <rPh sb="33" eb="35">
      <t>シュウヘン</t>
    </rPh>
    <rPh sb="36" eb="38">
      <t>ルイジ</t>
    </rPh>
    <rPh sb="38" eb="40">
      <t>チュウシャ</t>
    </rPh>
    <rPh sb="40" eb="42">
      <t>シセツ</t>
    </rPh>
    <rPh sb="43" eb="45">
      <t>ヒカク</t>
    </rPh>
    <rPh sb="48" eb="50">
      <t>リヨウ</t>
    </rPh>
    <rPh sb="50" eb="52">
      <t>リョウキン</t>
    </rPh>
    <rPh sb="53" eb="55">
      <t>ダトウ</t>
    </rPh>
    <rPh sb="74" eb="76">
      <t>ゲンジョウ</t>
    </rPh>
    <rPh sb="136" eb="138">
      <t>コンゴ</t>
    </rPh>
    <rPh sb="139" eb="141">
      <t>キンリン</t>
    </rPh>
    <rPh sb="141" eb="144">
      <t>シチョウソン</t>
    </rPh>
    <rPh sb="145" eb="147">
      <t>ジョウホウ</t>
    </rPh>
    <rPh sb="147" eb="149">
      <t>キョウユウ</t>
    </rPh>
    <rPh sb="149" eb="150">
      <t>ナド</t>
    </rPh>
    <rPh sb="151" eb="152">
      <t>オコナ</t>
    </rPh>
    <rPh sb="159" eb="161">
      <t>ジョウキョウ</t>
    </rPh>
    <rPh sb="162" eb="164">
      <t>ハアク</t>
    </rPh>
    <rPh sb="166" eb="167">
      <t>ウエ</t>
    </rPh>
    <rPh sb="169" eb="171">
      <t>ケイエイ</t>
    </rPh>
    <rPh sb="171" eb="173">
      <t>センリャク</t>
    </rPh>
    <rPh sb="174" eb="176">
      <t>サクテイ</t>
    </rPh>
    <rPh sb="177" eb="179">
      <t>ミンカン</t>
    </rPh>
    <rPh sb="179" eb="181">
      <t>ジョウト</t>
    </rPh>
    <rPh sb="181" eb="182">
      <t>ナド</t>
    </rPh>
    <rPh sb="183" eb="185">
      <t>ケントウ</t>
    </rPh>
    <rPh sb="187" eb="189">
      <t>ザイリョウ</t>
    </rPh>
    <rPh sb="194" eb="195">
      <t>カンガ</t>
    </rPh>
    <rPh sb="204" eb="206">
      <t>ドウジ</t>
    </rPh>
    <rPh sb="208" eb="210">
      <t>ゲンコウ</t>
    </rPh>
    <rPh sb="210" eb="212">
      <t>タイセイ</t>
    </rPh>
    <rPh sb="214" eb="215">
      <t>サラ</t>
    </rPh>
    <rPh sb="217" eb="219">
      <t>シュウエキ</t>
    </rPh>
    <rPh sb="219" eb="221">
      <t>ゾウカ</t>
    </rPh>
    <rPh sb="225" eb="227">
      <t>ヒヨウ</t>
    </rPh>
    <rPh sb="227" eb="229">
      <t>サクゲン</t>
    </rPh>
    <rPh sb="230" eb="232">
      <t>コウコク</t>
    </rPh>
    <rPh sb="232" eb="234">
      <t>センデン</t>
    </rPh>
    <rPh sb="234" eb="235">
      <t>ナド</t>
    </rPh>
    <rPh sb="236" eb="238">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</si>
</sst>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242.4</c:v>
                </c:pt>
                <c:pt idx="1">
                  <c:v>242.3</c:v>
                </c:pt>
                <c:pt idx="2">
                  <c:v>269.10000000000002</c:v>
                </c:pt>
                <c:pt idx="3">
                  <c:v>263.7</c:v>
                </c:pt>
                <c:pt idx="4">
                  <c:v>264.39999999999998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710720"/>
        <c:axId val="65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710720"/>
        <c:axId val="65716992"/>
      </c:lineChart>
      <c:dateAx>
        <c:axId val="65710720"/>
        <c:scaling>
          <c:orientation val="minMax"/>
        </c:scaling>
        <c:delete val="1"/>
        <c:axPos val="b"/>
        <c:numFmt formatCode="ge" sourceLinked="1"/>
        <c:majorTickMark val="none"/>
        <c:minorTickMark val="none"/>
        <c:tickLblPos val="none"/>
        <c:crossAx val="65716992"/>
        <c:crosses val="autoZero"/>
        <c:auto val="1"/>
        <c:lblOffset val="100"/>
        <c:baseTimeUnit val="years"/>
      </c:dateAx>
      <c:valAx>
        <c:axId val="657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7693184"/>
        <c:axId val="67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7693184"/>
        <c:axId val="67695360"/>
      </c:lineChart>
      <c:dateAx>
        <c:axId val="67693184"/>
        <c:scaling>
          <c:orientation val="minMax"/>
        </c:scaling>
        <c:delete val="1"/>
        <c:axPos val="b"/>
        <c:numFmt formatCode="ge" sourceLinked="1"/>
        <c:majorTickMark val="none"/>
        <c:minorTickMark val="none"/>
        <c:tickLblPos val="none"/>
        <c:crossAx val="67695360"/>
        <c:crosses val="autoZero"/>
        <c:auto val="1"/>
        <c:lblOffset val="100"/>
        <c:baseTimeUnit val="years"/>
      </c:dateAx>
      <c:valAx>
        <c:axId val="676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69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7807488"/>
        <c:axId val="678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7807488"/>
        <c:axId val="67834240"/>
      </c:lineChart>
      <c:dateAx>
        <c:axId val="67807488"/>
        <c:scaling>
          <c:orientation val="minMax"/>
        </c:scaling>
        <c:delete val="1"/>
        <c:axPos val="b"/>
        <c:numFmt formatCode="ge" sourceLinked="1"/>
        <c:majorTickMark val="none"/>
        <c:minorTickMark val="none"/>
        <c:tickLblPos val="none"/>
        <c:crossAx val="67834240"/>
        <c:crosses val="autoZero"/>
        <c:auto val="1"/>
        <c:lblOffset val="100"/>
        <c:baseTimeUnit val="years"/>
      </c:dateAx>
      <c:valAx>
        <c:axId val="678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7861888"/>
        <c:axId val="67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7861888"/>
        <c:axId val="67864064"/>
      </c:lineChart>
      <c:dateAx>
        <c:axId val="67861888"/>
        <c:scaling>
          <c:orientation val="minMax"/>
        </c:scaling>
        <c:delete val="1"/>
        <c:axPos val="b"/>
        <c:numFmt formatCode="ge" sourceLinked="1"/>
        <c:majorTickMark val="none"/>
        <c:minorTickMark val="none"/>
        <c:tickLblPos val="none"/>
        <c:crossAx val="67864064"/>
        <c:crosses val="autoZero"/>
        <c:auto val="1"/>
        <c:lblOffset val="100"/>
        <c:baseTimeUnit val="years"/>
      </c:dateAx>
      <c:valAx>
        <c:axId val="678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9078016"/>
        <c:axId val="69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9078016"/>
        <c:axId val="69092480"/>
      </c:lineChart>
      <c:dateAx>
        <c:axId val="69078016"/>
        <c:scaling>
          <c:orientation val="minMax"/>
        </c:scaling>
        <c:delete val="1"/>
        <c:axPos val="b"/>
        <c:numFmt formatCode="ge" sourceLinked="1"/>
        <c:majorTickMark val="none"/>
        <c:minorTickMark val="none"/>
        <c:tickLblPos val="none"/>
        <c:crossAx val="69092480"/>
        <c:crosses val="autoZero"/>
        <c:auto val="1"/>
        <c:lblOffset val="100"/>
        <c:baseTimeUnit val="years"/>
      </c:dateAx>
      <c:valAx>
        <c:axId val="690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9147648"/>
        <c:axId val="691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9147648"/>
        <c:axId val="69153920"/>
      </c:lineChart>
      <c:dateAx>
        <c:axId val="69147648"/>
        <c:scaling>
          <c:orientation val="minMax"/>
        </c:scaling>
        <c:delete val="1"/>
        <c:axPos val="b"/>
        <c:numFmt formatCode="ge" sourceLinked="1"/>
        <c:majorTickMark val="none"/>
        <c:minorTickMark val="none"/>
        <c:tickLblPos val="none"/>
        <c:crossAx val="69153920"/>
        <c:crosses val="autoZero"/>
        <c:auto val="1"/>
        <c:lblOffset val="100"/>
        <c:baseTimeUnit val="years"/>
      </c:dateAx>
      <c:valAx>
        <c:axId val="6915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1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24.5</c:v>
                </c:pt>
                <c:pt idx="1">
                  <c:v>24.5</c:v>
                </c:pt>
                <c:pt idx="2">
                  <c:v>26.4</c:v>
                </c:pt>
                <c:pt idx="3">
                  <c:v>28.3</c:v>
                </c:pt>
                <c:pt idx="4">
                  <c:v>26.4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9171840"/>
        <c:axId val="6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9171840"/>
        <c:axId val="69194496"/>
      </c:lineChart>
      <c:dateAx>
        <c:axId val="69171840"/>
        <c:scaling>
          <c:orientation val="minMax"/>
        </c:scaling>
        <c:delete val="1"/>
        <c:axPos val="b"/>
        <c:numFmt formatCode="ge" sourceLinked="1"/>
        <c:majorTickMark val="none"/>
        <c:minorTickMark val="none"/>
        <c:tickLblPos val="none"/>
        <c:crossAx val="69194496"/>
        <c:crosses val="autoZero"/>
        <c:auto val="1"/>
        <c:lblOffset val="100"/>
        <c:baseTimeUnit val="years"/>
      </c:dateAx>
      <c:valAx>
        <c:axId val="6919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1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58.8</c:v>
                </c:pt>
                <c:pt idx="1">
                  <c:v>58.7</c:v>
                </c:pt>
                <c:pt idx="2">
                  <c:v>62.8</c:v>
                </c:pt>
                <c:pt idx="3">
                  <c:v>62.1</c:v>
                </c:pt>
                <c:pt idx="4">
                  <c:v>62.2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9444224"/>
        <c:axId val="794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9444224"/>
        <c:axId val="79446400"/>
      </c:lineChart>
      <c:dateAx>
        <c:axId val="79444224"/>
        <c:scaling>
          <c:orientation val="minMax"/>
        </c:scaling>
        <c:delete val="1"/>
        <c:axPos val="b"/>
        <c:numFmt formatCode="ge" sourceLinked="1"/>
        <c:majorTickMark val="none"/>
        <c:minorTickMark val="none"/>
        <c:tickLblPos val="none"/>
        <c:crossAx val="79446400"/>
        <c:crosses val="autoZero"/>
        <c:auto val="1"/>
        <c:lblOffset val="100"/>
        <c:baseTimeUnit val="years"/>
      </c:dateAx>
      <c:valAx>
        <c:axId val="7944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44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1880</c:v>
                </c:pt>
                <c:pt idx="1">
                  <c:v>1866</c:v>
                </c:pt>
                <c:pt idx="2">
                  <c:v>2214</c:v>
                </c:pt>
                <c:pt idx="3">
                  <c:v>2185</c:v>
                </c:pt>
                <c:pt idx="4">
                  <c:v>2195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9574528"/>
        <c:axId val="79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9574528"/>
        <c:axId val="79576448"/>
      </c:lineChart>
      <c:dateAx>
        <c:axId val="79574528"/>
        <c:scaling>
          <c:orientation val="minMax"/>
        </c:scaling>
        <c:delete val="1"/>
        <c:axPos val="b"/>
        <c:numFmt formatCode="ge" sourceLinked="1"/>
        <c:majorTickMark val="none"/>
        <c:minorTickMark val="none"/>
        <c:tickLblPos val="none"/>
        <c:crossAx val="79576448"/>
        <c:crosses val="autoZero"/>
        <c:auto val="1"/>
        <c:lblOffset val="100"/>
        <c:baseTimeUnit val="years"/>
      </c:dateAx>
      <c:valAx>
        <c:axId val="7957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5" zoomScaleNormal="100" zoomScaleSheetLayoutView="70" workbookViewId="0">
      <selection activeCell="NB64" sqref="NB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愛知県豊川市　西小坂井駅前駐車場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242.4</v>
      </c>
      <c r="V31" s="111"/>
      <c r="W31" s="111"/>
      <c r="X31" s="111"/>
      <c r="Y31" s="111"/>
      <c r="Z31" s="111"/>
      <c r="AA31" s="111"/>
      <c r="AB31" s="111"/>
      <c r="AC31" s="111"/>
      <c r="AD31" s="111"/>
      <c r="AE31" s="111"/>
      <c r="AF31" s="111"/>
      <c r="AG31" s="111"/>
      <c r="AH31" s="111"/>
      <c r="AI31" s="111"/>
      <c r="AJ31" s="111"/>
      <c r="AK31" s="111"/>
      <c r="AL31" s="111"/>
      <c r="AM31" s="111"/>
      <c r="AN31" s="111">
        <f>データ!Z7</f>
        <v>242.3</v>
      </c>
      <c r="AO31" s="111"/>
      <c r="AP31" s="111"/>
      <c r="AQ31" s="111"/>
      <c r="AR31" s="111"/>
      <c r="AS31" s="111"/>
      <c r="AT31" s="111"/>
      <c r="AU31" s="111"/>
      <c r="AV31" s="111"/>
      <c r="AW31" s="111"/>
      <c r="AX31" s="111"/>
      <c r="AY31" s="111"/>
      <c r="AZ31" s="111"/>
      <c r="BA31" s="111"/>
      <c r="BB31" s="111"/>
      <c r="BC31" s="111"/>
      <c r="BD31" s="111"/>
      <c r="BE31" s="111"/>
      <c r="BF31" s="111"/>
      <c r="BG31" s="111">
        <f>データ!AA7</f>
        <v>269.10000000000002</v>
      </c>
      <c r="BH31" s="111"/>
      <c r="BI31" s="111"/>
      <c r="BJ31" s="111"/>
      <c r="BK31" s="111"/>
      <c r="BL31" s="111"/>
      <c r="BM31" s="111"/>
      <c r="BN31" s="111"/>
      <c r="BO31" s="111"/>
      <c r="BP31" s="111"/>
      <c r="BQ31" s="111"/>
      <c r="BR31" s="111"/>
      <c r="BS31" s="111"/>
      <c r="BT31" s="111"/>
      <c r="BU31" s="111"/>
      <c r="BV31" s="111"/>
      <c r="BW31" s="111"/>
      <c r="BX31" s="111"/>
      <c r="BY31" s="111"/>
      <c r="BZ31" s="111">
        <f>データ!AB7</f>
        <v>263.7</v>
      </c>
      <c r="CA31" s="111"/>
      <c r="CB31" s="111"/>
      <c r="CC31" s="111"/>
      <c r="CD31" s="111"/>
      <c r="CE31" s="111"/>
      <c r="CF31" s="111"/>
      <c r="CG31" s="111"/>
      <c r="CH31" s="111"/>
      <c r="CI31" s="111"/>
      <c r="CJ31" s="111"/>
      <c r="CK31" s="111"/>
      <c r="CL31" s="111"/>
      <c r="CM31" s="111"/>
      <c r="CN31" s="111"/>
      <c r="CO31" s="111"/>
      <c r="CP31" s="111"/>
      <c r="CQ31" s="111"/>
      <c r="CR31" s="111"/>
      <c r="CS31" s="111">
        <f>データ!AC7</f>
        <v>264.39999999999998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24.5</v>
      </c>
      <c r="JD31" s="82"/>
      <c r="JE31" s="82"/>
      <c r="JF31" s="82"/>
      <c r="JG31" s="82"/>
      <c r="JH31" s="82"/>
      <c r="JI31" s="82"/>
      <c r="JJ31" s="82"/>
      <c r="JK31" s="82"/>
      <c r="JL31" s="82"/>
      <c r="JM31" s="82"/>
      <c r="JN31" s="82"/>
      <c r="JO31" s="82"/>
      <c r="JP31" s="82"/>
      <c r="JQ31" s="82"/>
      <c r="JR31" s="82"/>
      <c r="JS31" s="82"/>
      <c r="JT31" s="82"/>
      <c r="JU31" s="83"/>
      <c r="JV31" s="81">
        <f>データ!DL7</f>
        <v>24.5</v>
      </c>
      <c r="JW31" s="82"/>
      <c r="JX31" s="82"/>
      <c r="JY31" s="82"/>
      <c r="JZ31" s="82"/>
      <c r="KA31" s="82"/>
      <c r="KB31" s="82"/>
      <c r="KC31" s="82"/>
      <c r="KD31" s="82"/>
      <c r="KE31" s="82"/>
      <c r="KF31" s="82"/>
      <c r="KG31" s="82"/>
      <c r="KH31" s="82"/>
      <c r="KI31" s="82"/>
      <c r="KJ31" s="82"/>
      <c r="KK31" s="82"/>
      <c r="KL31" s="82"/>
      <c r="KM31" s="82"/>
      <c r="KN31" s="83"/>
      <c r="KO31" s="81">
        <f>データ!DM7</f>
        <v>26.4</v>
      </c>
      <c r="KP31" s="82"/>
      <c r="KQ31" s="82"/>
      <c r="KR31" s="82"/>
      <c r="KS31" s="82"/>
      <c r="KT31" s="82"/>
      <c r="KU31" s="82"/>
      <c r="KV31" s="82"/>
      <c r="KW31" s="82"/>
      <c r="KX31" s="82"/>
      <c r="KY31" s="82"/>
      <c r="KZ31" s="82"/>
      <c r="LA31" s="82"/>
      <c r="LB31" s="82"/>
      <c r="LC31" s="82"/>
      <c r="LD31" s="82"/>
      <c r="LE31" s="82"/>
      <c r="LF31" s="82"/>
      <c r="LG31" s="83"/>
      <c r="LH31" s="81">
        <f>データ!DN7</f>
        <v>28.3</v>
      </c>
      <c r="LI31" s="82"/>
      <c r="LJ31" s="82"/>
      <c r="LK31" s="82"/>
      <c r="LL31" s="82"/>
      <c r="LM31" s="82"/>
      <c r="LN31" s="82"/>
      <c r="LO31" s="82"/>
      <c r="LP31" s="82"/>
      <c r="LQ31" s="82"/>
      <c r="LR31" s="82"/>
      <c r="LS31" s="82"/>
      <c r="LT31" s="82"/>
      <c r="LU31" s="82"/>
      <c r="LV31" s="82"/>
      <c r="LW31" s="82"/>
      <c r="LX31" s="82"/>
      <c r="LY31" s="82"/>
      <c r="LZ31" s="83"/>
      <c r="MA31" s="81">
        <f>データ!DO7</f>
        <v>26.4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58.8</v>
      </c>
      <c r="EM52" s="111"/>
      <c r="EN52" s="111"/>
      <c r="EO52" s="111"/>
      <c r="EP52" s="111"/>
      <c r="EQ52" s="111"/>
      <c r="ER52" s="111"/>
      <c r="ES52" s="111"/>
      <c r="ET52" s="111"/>
      <c r="EU52" s="111"/>
      <c r="EV52" s="111"/>
      <c r="EW52" s="111"/>
      <c r="EX52" s="111"/>
      <c r="EY52" s="111"/>
      <c r="EZ52" s="111"/>
      <c r="FA52" s="111"/>
      <c r="FB52" s="111"/>
      <c r="FC52" s="111"/>
      <c r="FD52" s="111"/>
      <c r="FE52" s="111">
        <f>データ!BG7</f>
        <v>58.7</v>
      </c>
      <c r="FF52" s="111"/>
      <c r="FG52" s="111"/>
      <c r="FH52" s="111"/>
      <c r="FI52" s="111"/>
      <c r="FJ52" s="111"/>
      <c r="FK52" s="111"/>
      <c r="FL52" s="111"/>
      <c r="FM52" s="111"/>
      <c r="FN52" s="111"/>
      <c r="FO52" s="111"/>
      <c r="FP52" s="111"/>
      <c r="FQ52" s="111"/>
      <c r="FR52" s="111"/>
      <c r="FS52" s="111"/>
      <c r="FT52" s="111"/>
      <c r="FU52" s="111"/>
      <c r="FV52" s="111"/>
      <c r="FW52" s="111"/>
      <c r="FX52" s="111">
        <f>データ!BH7</f>
        <v>62.8</v>
      </c>
      <c r="FY52" s="111"/>
      <c r="FZ52" s="111"/>
      <c r="GA52" s="111"/>
      <c r="GB52" s="111"/>
      <c r="GC52" s="111"/>
      <c r="GD52" s="111"/>
      <c r="GE52" s="111"/>
      <c r="GF52" s="111"/>
      <c r="GG52" s="111"/>
      <c r="GH52" s="111"/>
      <c r="GI52" s="111"/>
      <c r="GJ52" s="111"/>
      <c r="GK52" s="111"/>
      <c r="GL52" s="111"/>
      <c r="GM52" s="111"/>
      <c r="GN52" s="111"/>
      <c r="GO52" s="111"/>
      <c r="GP52" s="111"/>
      <c r="GQ52" s="111">
        <f>データ!BI7</f>
        <v>62.1</v>
      </c>
      <c r="GR52" s="111"/>
      <c r="GS52" s="111"/>
      <c r="GT52" s="111"/>
      <c r="GU52" s="111"/>
      <c r="GV52" s="111"/>
      <c r="GW52" s="111"/>
      <c r="GX52" s="111"/>
      <c r="GY52" s="111"/>
      <c r="GZ52" s="111"/>
      <c r="HA52" s="111"/>
      <c r="HB52" s="111"/>
      <c r="HC52" s="111"/>
      <c r="HD52" s="111"/>
      <c r="HE52" s="111"/>
      <c r="HF52" s="111"/>
      <c r="HG52" s="111"/>
      <c r="HH52" s="111"/>
      <c r="HI52" s="111"/>
      <c r="HJ52" s="111">
        <f>データ!BJ7</f>
        <v>62.2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1880</v>
      </c>
      <c r="JD52" s="110"/>
      <c r="JE52" s="110"/>
      <c r="JF52" s="110"/>
      <c r="JG52" s="110"/>
      <c r="JH52" s="110"/>
      <c r="JI52" s="110"/>
      <c r="JJ52" s="110"/>
      <c r="JK52" s="110"/>
      <c r="JL52" s="110"/>
      <c r="JM52" s="110"/>
      <c r="JN52" s="110"/>
      <c r="JO52" s="110"/>
      <c r="JP52" s="110"/>
      <c r="JQ52" s="110"/>
      <c r="JR52" s="110"/>
      <c r="JS52" s="110"/>
      <c r="JT52" s="110"/>
      <c r="JU52" s="110"/>
      <c r="JV52" s="110">
        <f>データ!BR7</f>
        <v>1866</v>
      </c>
      <c r="JW52" s="110"/>
      <c r="JX52" s="110"/>
      <c r="JY52" s="110"/>
      <c r="JZ52" s="110"/>
      <c r="KA52" s="110"/>
      <c r="KB52" s="110"/>
      <c r="KC52" s="110"/>
      <c r="KD52" s="110"/>
      <c r="KE52" s="110"/>
      <c r="KF52" s="110"/>
      <c r="KG52" s="110"/>
      <c r="KH52" s="110"/>
      <c r="KI52" s="110"/>
      <c r="KJ52" s="110"/>
      <c r="KK52" s="110"/>
      <c r="KL52" s="110"/>
      <c r="KM52" s="110"/>
      <c r="KN52" s="110"/>
      <c r="KO52" s="110">
        <f>データ!BS7</f>
        <v>2214</v>
      </c>
      <c r="KP52" s="110"/>
      <c r="KQ52" s="110"/>
      <c r="KR52" s="110"/>
      <c r="KS52" s="110"/>
      <c r="KT52" s="110"/>
      <c r="KU52" s="110"/>
      <c r="KV52" s="110"/>
      <c r="KW52" s="110"/>
      <c r="KX52" s="110"/>
      <c r="KY52" s="110"/>
      <c r="KZ52" s="110"/>
      <c r="LA52" s="110"/>
      <c r="LB52" s="110"/>
      <c r="LC52" s="110"/>
      <c r="LD52" s="110"/>
      <c r="LE52" s="110"/>
      <c r="LF52" s="110"/>
      <c r="LG52" s="110"/>
      <c r="LH52" s="110">
        <f>データ!BT7</f>
        <v>2185</v>
      </c>
      <c r="LI52" s="110"/>
      <c r="LJ52" s="110"/>
      <c r="LK52" s="110"/>
      <c r="LL52" s="110"/>
      <c r="LM52" s="110"/>
      <c r="LN52" s="110"/>
      <c r="LO52" s="110"/>
      <c r="LP52" s="110"/>
      <c r="LQ52" s="110"/>
      <c r="LR52" s="110"/>
      <c r="LS52" s="110"/>
      <c r="LT52" s="110"/>
      <c r="LU52" s="110"/>
      <c r="LV52" s="110"/>
      <c r="LW52" s="110"/>
      <c r="LX52" s="110"/>
      <c r="LY52" s="110"/>
      <c r="LZ52" s="110"/>
      <c r="MA52" s="110">
        <f>データ!BU7</f>
        <v>2195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71603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91638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232076</v>
      </c>
      <c r="D6" s="61">
        <f t="shared" si="1"/>
        <v>47</v>
      </c>
      <c r="E6" s="61">
        <f t="shared" si="1"/>
        <v>14</v>
      </c>
      <c r="F6" s="61">
        <f t="shared" si="1"/>
        <v>0</v>
      </c>
      <c r="G6" s="61">
        <f t="shared" si="1"/>
        <v>4</v>
      </c>
      <c r="H6" s="61" t="str">
        <f>SUBSTITUTE(H8,"　","")</f>
        <v>愛知県豊川市</v>
      </c>
      <c r="I6" s="61" t="str">
        <f t="shared" si="1"/>
        <v>西小坂井駅前駐車場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22</v>
      </c>
      <c r="S6" s="63" t="str">
        <f t="shared" si="1"/>
        <v>駅</v>
      </c>
      <c r="T6" s="63" t="str">
        <f t="shared" si="1"/>
        <v>無</v>
      </c>
      <c r="U6" s="64">
        <f t="shared" si="1"/>
        <v>1255</v>
      </c>
      <c r="V6" s="64">
        <f t="shared" si="1"/>
        <v>53</v>
      </c>
      <c r="W6" s="64">
        <f t="shared" si="1"/>
        <v>50</v>
      </c>
      <c r="X6" s="63" t="str">
        <f t="shared" si="1"/>
        <v>代行制</v>
      </c>
      <c r="Y6" s="65">
        <f>IF(Y8="-",NA(),Y8)</f>
        <v>242.4</v>
      </c>
      <c r="Z6" s="65">
        <f t="shared" ref="Z6:AH6" si="2">IF(Z8="-",NA(),Z8)</f>
        <v>242.3</v>
      </c>
      <c r="AA6" s="65">
        <f t="shared" si="2"/>
        <v>269.10000000000002</v>
      </c>
      <c r="AB6" s="65">
        <f t="shared" si="2"/>
        <v>263.7</v>
      </c>
      <c r="AC6" s="65">
        <f t="shared" si="2"/>
        <v>264.39999999999998</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58.8</v>
      </c>
      <c r="BG6" s="65">
        <f t="shared" ref="BG6:BO6" si="5">IF(BG8="-",NA(),BG8)</f>
        <v>58.7</v>
      </c>
      <c r="BH6" s="65">
        <f t="shared" si="5"/>
        <v>62.8</v>
      </c>
      <c r="BI6" s="65">
        <f t="shared" si="5"/>
        <v>62.1</v>
      </c>
      <c r="BJ6" s="65">
        <f t="shared" si="5"/>
        <v>62.2</v>
      </c>
      <c r="BK6" s="65">
        <f t="shared" si="5"/>
        <v>51.9</v>
      </c>
      <c r="BL6" s="65">
        <f t="shared" si="5"/>
        <v>59.2</v>
      </c>
      <c r="BM6" s="65">
        <f t="shared" si="5"/>
        <v>64.5</v>
      </c>
      <c r="BN6" s="65">
        <f t="shared" si="5"/>
        <v>60</v>
      </c>
      <c r="BO6" s="65">
        <f t="shared" si="5"/>
        <v>52.8</v>
      </c>
      <c r="BP6" s="62" t="str">
        <f>IF(BP8="-","",IF(BP8="-","【-】","【"&amp;SUBSTITUTE(TEXT(BP8,"#,##0.0"),"-","△")&amp;"】"))</f>
        <v>【45.2】</v>
      </c>
      <c r="BQ6" s="66">
        <f>IF(BQ8="-",NA(),BQ8)</f>
        <v>1880</v>
      </c>
      <c r="BR6" s="66">
        <f t="shared" ref="BR6:BZ6" si="6">IF(BR8="-",NA(),BR8)</f>
        <v>1866</v>
      </c>
      <c r="BS6" s="66">
        <f t="shared" si="6"/>
        <v>2214</v>
      </c>
      <c r="BT6" s="66">
        <f t="shared" si="6"/>
        <v>2185</v>
      </c>
      <c r="BU6" s="66">
        <f t="shared" si="6"/>
        <v>2195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71603</v>
      </c>
      <c r="CN6" s="64">
        <f t="shared" si="7"/>
        <v>91638</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24.5</v>
      </c>
      <c r="DL6" s="65">
        <f t="shared" ref="DL6:DT6" si="9">IF(DL8="-",NA(),DL8)</f>
        <v>24.5</v>
      </c>
      <c r="DM6" s="65">
        <f t="shared" si="9"/>
        <v>26.4</v>
      </c>
      <c r="DN6" s="65">
        <f t="shared" si="9"/>
        <v>28.3</v>
      </c>
      <c r="DO6" s="65">
        <f t="shared" si="9"/>
        <v>26.4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232076</v>
      </c>
      <c r="D7" s="61">
        <f t="shared" si="10"/>
        <v>47</v>
      </c>
      <c r="E7" s="61">
        <f t="shared" si="10"/>
        <v>14</v>
      </c>
      <c r="F7" s="61">
        <f t="shared" si="10"/>
        <v>0</v>
      </c>
      <c r="G7" s="61">
        <f t="shared" si="10"/>
        <v>4</v>
      </c>
      <c r="H7" s="61" t="str">
        <f t="shared" si="10"/>
        <v>愛知県　豊川市</v>
      </c>
      <c r="I7" s="61" t="str">
        <f t="shared" si="10"/>
        <v>西小坂井駅前駐車場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22</v>
      </c>
      <c r="S7" s="63" t="str">
        <f t="shared" si="10"/>
        <v>駅</v>
      </c>
      <c r="T7" s="63" t="str">
        <f t="shared" si="10"/>
        <v>無</v>
      </c>
      <c r="U7" s="64">
        <f t="shared" si="10"/>
        <v>1255</v>
      </c>
      <c r="V7" s="64">
        <f t="shared" si="10"/>
        <v>53</v>
      </c>
      <c r="W7" s="64">
        <f t="shared" si="10"/>
        <v>50</v>
      </c>
      <c r="X7" s="63" t="str">
        <f t="shared" si="10"/>
        <v>代行制</v>
      </c>
      <c r="Y7" s="65">
        <f>Y8</f>
        <v>242.4</v>
      </c>
      <c r="Z7" s="65">
        <f t="shared" ref="Z7:AH7" si="11">Z8</f>
        <v>242.3</v>
      </c>
      <c r="AA7" s="65">
        <f t="shared" si="11"/>
        <v>269.10000000000002</v>
      </c>
      <c r="AB7" s="65">
        <f t="shared" si="11"/>
        <v>263.7</v>
      </c>
      <c r="AC7" s="65">
        <f t="shared" si="11"/>
        <v>264.39999999999998</v>
      </c>
      <c r="AD7" s="65">
        <f t="shared" si="11"/>
        <v>393.6</v>
      </c>
      <c r="AE7" s="65">
        <f t="shared" si="11"/>
        <v>407.1</v>
      </c>
      <c r="AF7" s="65">
        <f t="shared" si="11"/>
        <v>375.5</v>
      </c>
      <c r="AG7" s="65">
        <f t="shared" si="11"/>
        <v>441.2</v>
      </c>
      <c r="AH7" s="65">
        <f t="shared" si="11"/>
        <v>368.2</v>
      </c>
      <c r="AI7" s="62"/>
      <c r="AJ7" s="65" t="str">
        <f>AJ8</f>
        <v>-</v>
      </c>
      <c r="AK7" s="65" t="str">
        <f t="shared" ref="AK7:AS7" si="12">AK8</f>
        <v>-</v>
      </c>
      <c r="AL7" s="65" t="str">
        <f t="shared" si="12"/>
        <v>-</v>
      </c>
      <c r="AM7" s="65" t="str">
        <f t="shared" si="12"/>
        <v>-</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58.8</v>
      </c>
      <c r="BG7" s="65">
        <f t="shared" ref="BG7:BO7" si="14">BG8</f>
        <v>58.7</v>
      </c>
      <c r="BH7" s="65">
        <f t="shared" si="14"/>
        <v>62.8</v>
      </c>
      <c r="BI7" s="65">
        <f t="shared" si="14"/>
        <v>62.1</v>
      </c>
      <c r="BJ7" s="65">
        <f t="shared" si="14"/>
        <v>62.2</v>
      </c>
      <c r="BK7" s="65">
        <f t="shared" si="14"/>
        <v>51.9</v>
      </c>
      <c r="BL7" s="65">
        <f t="shared" si="14"/>
        <v>59.2</v>
      </c>
      <c r="BM7" s="65">
        <f t="shared" si="14"/>
        <v>64.5</v>
      </c>
      <c r="BN7" s="65">
        <f t="shared" si="14"/>
        <v>60</v>
      </c>
      <c r="BO7" s="65">
        <f t="shared" si="14"/>
        <v>52.8</v>
      </c>
      <c r="BP7" s="62"/>
      <c r="BQ7" s="66">
        <f>BQ8</f>
        <v>1880</v>
      </c>
      <c r="BR7" s="66">
        <f t="shared" ref="BR7:BZ7" si="15">BR8</f>
        <v>1866</v>
      </c>
      <c r="BS7" s="66">
        <f t="shared" si="15"/>
        <v>2214</v>
      </c>
      <c r="BT7" s="66">
        <f t="shared" si="15"/>
        <v>2185</v>
      </c>
      <c r="BU7" s="66">
        <f t="shared" si="15"/>
        <v>2195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71603</v>
      </c>
      <c r="CN7" s="64">
        <f>CN8</f>
        <v>91638</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24.5</v>
      </c>
      <c r="DL7" s="65">
        <f t="shared" ref="DL7:DT7" si="17">DL8</f>
        <v>24.5</v>
      </c>
      <c r="DM7" s="65">
        <f t="shared" si="17"/>
        <v>26.4</v>
      </c>
      <c r="DN7" s="65">
        <f t="shared" si="17"/>
        <v>28.3</v>
      </c>
      <c r="DO7" s="65">
        <f t="shared" si="17"/>
        <v>26.4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232076</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22</v>
      </c>
      <c r="S8" s="70" t="s">
        <v>122</v>
      </c>
      <c r="T8" s="70" t="s">
        <v>123</v>
      </c>
      <c r="U8" s="71">
        <v>1255</v>
      </c>
      <c r="V8" s="71">
        <v>53</v>
      </c>
      <c r="W8" s="71">
        <v>50</v>
      </c>
      <c r="X8" s="70" t="s">
        <v>124</v>
      </c>
      <c r="Y8" s="72">
        <v>242.4</v>
      </c>
      <c r="Z8" s="72">
        <v>242.3</v>
      </c>
      <c r="AA8" s="72">
        <v>269.10000000000002</v>
      </c>
      <c r="AB8" s="72">
        <v>263.7</v>
      </c>
      <c r="AC8" s="72">
        <v>264.39999999999998</v>
      </c>
      <c r="AD8" s="72">
        <v>393.6</v>
      </c>
      <c r="AE8" s="72">
        <v>407.1</v>
      </c>
      <c r="AF8" s="72">
        <v>375.5</v>
      </c>
      <c r="AG8" s="72">
        <v>441.2</v>
      </c>
      <c r="AH8" s="72">
        <v>368.2</v>
      </c>
      <c r="AI8" s="69">
        <v>275.39999999999998</v>
      </c>
      <c r="AJ8" s="72" t="s">
        <v>117</v>
      </c>
      <c r="AK8" s="72" t="s">
        <v>117</v>
      </c>
      <c r="AL8" s="72" t="s">
        <v>117</v>
      </c>
      <c r="AM8" s="72" t="s">
        <v>117</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58.8</v>
      </c>
      <c r="BG8" s="72">
        <v>58.7</v>
      </c>
      <c r="BH8" s="72">
        <v>62.8</v>
      </c>
      <c r="BI8" s="72">
        <v>62.1</v>
      </c>
      <c r="BJ8" s="72">
        <v>62.2</v>
      </c>
      <c r="BK8" s="72">
        <v>51.9</v>
      </c>
      <c r="BL8" s="72">
        <v>59.2</v>
      </c>
      <c r="BM8" s="72">
        <v>64.5</v>
      </c>
      <c r="BN8" s="72">
        <v>60</v>
      </c>
      <c r="BO8" s="72">
        <v>52.8</v>
      </c>
      <c r="BP8" s="69">
        <v>45.2</v>
      </c>
      <c r="BQ8" s="73">
        <v>1880</v>
      </c>
      <c r="BR8" s="73">
        <v>1866</v>
      </c>
      <c r="BS8" s="73">
        <v>2214</v>
      </c>
      <c r="BT8" s="74">
        <v>2185</v>
      </c>
      <c r="BU8" s="74">
        <v>2195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71603</v>
      </c>
      <c r="CN8" s="71">
        <v>91638</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24.5</v>
      </c>
      <c r="DL8" s="72">
        <v>24.5</v>
      </c>
      <c r="DM8" s="72">
        <v>26.4</v>
      </c>
      <c r="DN8" s="72">
        <v>28.3</v>
      </c>
      <c r="DO8" s="72">
        <v>26.4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2018-03-16T02:12:22Z</cp:lastPrinted>
  <dcterms:created xsi:type="dcterms:W3CDTF">2018-02-09T01:48:18Z</dcterms:created>
  <dcterms:modified xsi:type="dcterms:W3CDTF">2018-04-05T09:45:18Z</dcterms:modified>
  <cp:category/>
</cp:coreProperties>
</file>