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25_知立市\"/>
    </mc:Choice>
  </mc:AlternateContent>
  <workbookProtection workbookPassword="B319" lockStructure="1"/>
  <bookViews>
    <workbookView xWindow="543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LH32" i="4" s="1"/>
  <c r="DR7" i="5"/>
  <c r="KO32" i="4" s="1"/>
  <c r="DQ7" i="5"/>
  <c r="JV32" i="4" s="1"/>
  <c r="DP7" i="5"/>
  <c r="DO7" i="5"/>
  <c r="DN7" i="5"/>
  <c r="LH31" i="4" s="1"/>
  <c r="DM7" i="5"/>
  <c r="DL7" i="5"/>
  <c r="DK7" i="5"/>
  <c r="DI7" i="5"/>
  <c r="MI78" i="4" s="1"/>
  <c r="DH7" i="5"/>
  <c r="DG7" i="5"/>
  <c r="DF7" i="5"/>
  <c r="DE7" i="5"/>
  <c r="KA78" i="4" s="1"/>
  <c r="DD7" i="5"/>
  <c r="MI77" i="4" s="1"/>
  <c r="DC7" i="5"/>
  <c r="DB7" i="5"/>
  <c r="LE77" i="4" s="1"/>
  <c r="DA7" i="5"/>
  <c r="KP77" i="4" s="1"/>
  <c r="CZ7" i="5"/>
  <c r="KA77" i="4" s="1"/>
  <c r="CN7" i="5"/>
  <c r="CM7" i="5"/>
  <c r="CV67" i="4" s="1"/>
  <c r="BZ7" i="5"/>
  <c r="MA53" i="4" s="1"/>
  <c r="BY7" i="5"/>
  <c r="LH53" i="4" s="1"/>
  <c r="BX7" i="5"/>
  <c r="BW7" i="5"/>
  <c r="JV53" i="4" s="1"/>
  <c r="BV7" i="5"/>
  <c r="JC53" i="4" s="1"/>
  <c r="BU7" i="5"/>
  <c r="BT7" i="5"/>
  <c r="BS7" i="5"/>
  <c r="BR7" i="5"/>
  <c r="JV52" i="4" s="1"/>
  <c r="BQ7" i="5"/>
  <c r="JC52" i="4" s="1"/>
  <c r="BO7" i="5"/>
  <c r="BN7" i="5"/>
  <c r="GQ53" i="4" s="1"/>
  <c r="BM7" i="5"/>
  <c r="FX53" i="4" s="1"/>
  <c r="BL7" i="5"/>
  <c r="FE53" i="4" s="1"/>
  <c r="BK7" i="5"/>
  <c r="BJ7" i="5"/>
  <c r="BI7" i="5"/>
  <c r="GQ52" i="4" s="1"/>
  <c r="BH7" i="5"/>
  <c r="FX52" i="4" s="1"/>
  <c r="BG7" i="5"/>
  <c r="BF7" i="5"/>
  <c r="BD7" i="5"/>
  <c r="CS53" i="4" s="1"/>
  <c r="BC7" i="5"/>
  <c r="BZ53" i="4" s="1"/>
  <c r="BB7" i="5"/>
  <c r="BA7" i="5"/>
  <c r="AZ7" i="5"/>
  <c r="U53" i="4" s="1"/>
  <c r="AY7" i="5"/>
  <c r="CS52" i="4" s="1"/>
  <c r="AX7" i="5"/>
  <c r="AW7" i="5"/>
  <c r="BG52" i="4" s="1"/>
  <c r="AV7" i="5"/>
  <c r="AN52" i="4" s="1"/>
  <c r="AU7" i="5"/>
  <c r="U52" i="4" s="1"/>
  <c r="AS7" i="5"/>
  <c r="AR7" i="5"/>
  <c r="GQ32" i="4" s="1"/>
  <c r="AQ7" i="5"/>
  <c r="FX32" i="4" s="1"/>
  <c r="AP7" i="5"/>
  <c r="FE32" i="4" s="1"/>
  <c r="AO7" i="5"/>
  <c r="AN7" i="5"/>
  <c r="HJ31" i="4" s="1"/>
  <c r="AM7" i="5"/>
  <c r="GQ31" i="4" s="1"/>
  <c r="AL7" i="5"/>
  <c r="FX31" i="4" s="1"/>
  <c r="AK7" i="5"/>
  <c r="AJ7" i="5"/>
  <c r="EL31" i="4" s="1"/>
  <c r="AH7" i="5"/>
  <c r="CS32" i="4" s="1"/>
  <c r="AG7" i="5"/>
  <c r="AF7" i="5"/>
  <c r="AE7" i="5"/>
  <c r="AD7" i="5"/>
  <c r="U32" i="4" s="1"/>
  <c r="AC7" i="5"/>
  <c r="CS31" i="4" s="1"/>
  <c r="AB7" i="5"/>
  <c r="AA7" i="5"/>
  <c r="BG31" i="4" s="1"/>
  <c r="Z7" i="5"/>
  <c r="AN31" i="4" s="1"/>
  <c r="Y7" i="5"/>
  <c r="U31" i="4" s="1"/>
  <c r="X7" i="5"/>
  <c r="W7" i="5"/>
  <c r="JQ10" i="4" s="1"/>
  <c r="V7" i="5"/>
  <c r="HX10" i="4" s="1"/>
  <c r="U7" i="5"/>
  <c r="LJ8" i="4" s="1"/>
  <c r="T7" i="5"/>
  <c r="S7" i="5"/>
  <c r="HX8" i="4" s="1"/>
  <c r="R7" i="5"/>
  <c r="DU10" i="4" s="1"/>
  <c r="Q7" i="5"/>
  <c r="CF10" i="4" s="1"/>
  <c r="P7" i="5"/>
  <c r="O7" i="5"/>
  <c r="B10" i="4" s="1"/>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LT78" i="4"/>
  <c r="LE78" i="4"/>
  <c r="KP78" i="4"/>
  <c r="IT78" i="4"/>
  <c r="IE78" i="4"/>
  <c r="HP78" i="4"/>
  <c r="HA78" i="4"/>
  <c r="GL78" i="4"/>
  <c r="BZ78" i="4"/>
  <c r="BK78" i="4"/>
  <c r="AV78" i="4"/>
  <c r="AG78" i="4"/>
  <c r="R78" i="4"/>
  <c r="LT77" i="4"/>
  <c r="IT77" i="4"/>
  <c r="IE77" i="4"/>
  <c r="HP77" i="4"/>
  <c r="HA77" i="4"/>
  <c r="GL77" i="4"/>
  <c r="BZ77" i="4"/>
  <c r="BK77" i="4"/>
  <c r="AV77" i="4"/>
  <c r="AG77" i="4"/>
  <c r="R77" i="4"/>
  <c r="CV76" i="4"/>
  <c r="KO53" i="4"/>
  <c r="HJ53" i="4"/>
  <c r="EL53" i="4"/>
  <c r="BG53" i="4"/>
  <c r="AN53" i="4"/>
  <c r="MA52" i="4"/>
  <c r="LH52" i="4"/>
  <c r="KO52" i="4"/>
  <c r="HJ52" i="4"/>
  <c r="FE52" i="4"/>
  <c r="EL52" i="4"/>
  <c r="BZ52" i="4"/>
  <c r="MA32" i="4"/>
  <c r="JC32" i="4"/>
  <c r="HJ32" i="4"/>
  <c r="EL32" i="4"/>
  <c r="BZ32" i="4"/>
  <c r="BG32" i="4"/>
  <c r="AN32" i="4"/>
  <c r="MA31" i="4"/>
  <c r="KO31" i="4"/>
  <c r="JV31" i="4"/>
  <c r="JC31" i="4"/>
  <c r="FE31" i="4"/>
  <c r="BZ31" i="4"/>
  <c r="LJ10" i="4"/>
  <c r="AQ10" i="4"/>
  <c r="JQ8" i="4"/>
  <c r="CF8" i="4"/>
  <c r="AQ8" i="4"/>
  <c r="B6" i="4" l="1"/>
  <c r="C11" i="5"/>
  <c r="AN30" i="4" s="1"/>
  <c r="BZ76" i="4"/>
  <c r="MA51" i="4"/>
  <c r="CS30" i="4"/>
  <c r="MI76" i="4"/>
  <c r="HJ51" i="4"/>
  <c r="MA30" i="4"/>
  <c r="IT76" i="4"/>
  <c r="CS51" i="4"/>
  <c r="HJ30" i="4"/>
  <c r="D11" i="5"/>
  <c r="E11" i="5"/>
  <c r="B11" i="5"/>
  <c r="AN51" i="4" l="1"/>
  <c r="FE30" i="4"/>
  <c r="HA76" i="4"/>
  <c r="FE51" i="4"/>
  <c r="JV51" i="4"/>
  <c r="JV30" i="4"/>
  <c r="KP76" i="4"/>
  <c r="AG76" i="4"/>
  <c r="HP76" i="4"/>
  <c r="BG51" i="4"/>
  <c r="FX30" i="4"/>
  <c r="KO30" i="4"/>
  <c r="BG30" i="4"/>
  <c r="FX51" i="4"/>
  <c r="AV76" i="4"/>
  <c r="KO51" i="4"/>
  <c r="LE76" i="4"/>
  <c r="R76" i="4"/>
  <c r="JC51" i="4"/>
  <c r="KA76" i="4"/>
  <c r="EL51" i="4"/>
  <c r="JC30" i="4"/>
  <c r="GL76" i="4"/>
  <c r="U51" i="4"/>
  <c r="EL30" i="4"/>
  <c r="U30" i="4"/>
  <c r="BZ30" i="4"/>
  <c r="BK76" i="4"/>
  <c r="LH51" i="4"/>
  <c r="GQ30" i="4"/>
  <c r="LT76" i="4"/>
  <c r="GQ51" i="4"/>
  <c r="LH30" i="4"/>
  <c r="IE76" i="4"/>
  <c r="BZ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<sst xmlns="http://schemas.openxmlformats.org/spreadsheetml/2006/main" count="286" uniqueCount="136">
  <si>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</si>
  <si>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</si>
  <si>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</si>
  <si>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</si>
  <si>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</si>
  <si>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</si>
  <si>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</si>
  <si>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</si>
  <si>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</si>
  <si>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</si>
  <si>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</si>
  <si>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</si>
  <si>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</si>
  <si>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</si>
  <si>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</si>
  <si>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</si>
  <si>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</si>
  <si>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</si>
  <si>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</si>
  <si>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</si>
  <si>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</si>
  <si>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</si>
  <si>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</si>
  <si>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</si>
  <si>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</si>
  <si>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</si>
  <si>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</si>
  <si>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</si>
  <si>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</si>
  <si>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</si>
  <si>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</si>
  <si>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</si>
  <si>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</si>
  <si>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</si>
  <si>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</si>
  <si>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</si>
  <si>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</si>
  <si>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</si>
  <si>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</si>
  <si>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</si>
  <si>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</si>
  <si>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</si>
  <si>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</si>
  <si>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</si>
  <si>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</si>
  <si>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</si>
  <si>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</si>
  <si>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</si>
  <si>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</si>
  <si>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</si>
  <si>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</si>
  <si>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</si>
  <si>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</si>
  <si>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</si>
  <si>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</si>
  <si>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</si>
  <si>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</si>
  <si>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</si>
  <si>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</si>
  <si>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</si>
  <si>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</si>
  <si>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</si>
  <si>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</si>
  <si>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</si>
  <si>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</si>
  <si>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</si>
  <si>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</si>
  <si>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</si>
  <si>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</si>
  <si>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</si>
  <si>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</si>
  <si>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</si>
  <si>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</si>
  <si>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</si>
  <si>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</si>
  <si>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</si>
  <si>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</si>
  <si>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</si>
  <si>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</si>
  <si>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</si>
  <si>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</si>
  <si>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</si>
  <si>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</si>
  <si>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</si>
  <si>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</si>
  <si>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</si>
  <si>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</si>
  <si>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</si>
  <si>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</si>
  <si>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</si>
  <si>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</si>
  <si>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</si>
  <si>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</si>
  <si>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</si>
  <si>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</si>
  <si>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</si>
  <si>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</si>
  <si>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</si>
  <si>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</si>
  <si>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</si>
  <si>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</si>
  <si>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</si>
  <si>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</si>
  <si>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</si>
  <si>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</si>
  <si>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</si>
  <si>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</si>
  <si>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</si>
  <si>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</si>
  <si>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</si>
  <si>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</si>
  <si>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</si>
  <si>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</si>
  <si>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</si>
  <si>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知立市</t>
  </si>
  <si>
    <t>知立市駅前駐車場</t>
  </si>
  <si>
    <t>法非適用</t>
  </si>
  <si>
    <t>駐車場整備事業</t>
  </si>
  <si>
    <t>-</t>
  </si>
  <si>
    <t>Ａ１Ｂ１</t>
  </si>
  <si>
    <t>該当数値なし</t>
  </si>
  <si>
    <t>届出駐車場</t>
  </si>
  <si>
    <t>立体式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</si>
  <si>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</si>
  <si>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</si>
  <si>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</si>
  <si>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</si>
  <si>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</si>
  <si>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</si>
  <si>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</si>
  <si>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</si>
  <si>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</si>
  <si>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①収益的収支比率は、類似施設平均値は上回っているが、全国平均は下回っている。しかし、他会計からの繰入金及び企業債残高はなく、④売上高ＧＯＰ比率、⑤ＥＢＩＴＤＡ共に高い数値を示しており、全体としては高い収益性を保持している。これは、指定管理者制度を導入し、民間経営のノウハウを活かした運営を行っていることと、今後、施設の建替えの可能性もあることから、設備投資の費用を抑えた運営を行っていることに起因していると思われる。</t>
    <rPh sb="1" eb="4">
      <t>シュウエキテキ</t>
    </rPh>
    <rPh sb="4" eb="6">
      <t>シュウシ</t>
    </rPh>
    <rPh sb="6" eb="8">
      <t>ヒリツ</t>
    </rPh>
    <rPh sb="10" eb="12">
      <t>ルイジ</t>
    </rPh>
    <rPh sb="12" eb="14">
      <t>シセツ</t>
    </rPh>
    <rPh sb="14" eb="17">
      <t>ヘイキンチ</t>
    </rPh>
    <rPh sb="18" eb="20">
      <t>ウワマワ</t>
    </rPh>
    <rPh sb="26" eb="28">
      <t>ゼンコク</t>
    </rPh>
    <rPh sb="28" eb="30">
      <t>ヘイキン</t>
    </rPh>
    <rPh sb="31" eb="33">
      <t>シタマワ</t>
    </rPh>
    <rPh sb="42" eb="43">
      <t>タ</t>
    </rPh>
    <rPh sb="43" eb="45">
      <t>カイケイ</t>
    </rPh>
    <rPh sb="48" eb="50">
      <t>クリイレ</t>
    </rPh>
    <rPh sb="50" eb="51">
      <t>キン</t>
    </rPh>
    <rPh sb="51" eb="52">
      <t>オヨ</t>
    </rPh>
    <rPh sb="53" eb="55">
      <t>キギョウ</t>
    </rPh>
    <rPh sb="55" eb="56">
      <t>サイ</t>
    </rPh>
    <rPh sb="56" eb="58">
      <t>ザンダカ</t>
    </rPh>
    <rPh sb="63" eb="65">
      <t>ウリアゲ</t>
    </rPh>
    <rPh sb="65" eb="66">
      <t>ダカ</t>
    </rPh>
    <rPh sb="69" eb="71">
      <t>ヒリツ</t>
    </rPh>
    <rPh sb="79" eb="80">
      <t>トモ</t>
    </rPh>
    <rPh sb="81" eb="82">
      <t>タカ</t>
    </rPh>
    <rPh sb="83" eb="85">
      <t>スウチ</t>
    </rPh>
    <rPh sb="86" eb="87">
      <t>シメ</t>
    </rPh>
    <rPh sb="92" eb="94">
      <t>ゼンタイ</t>
    </rPh>
    <rPh sb="98" eb="99">
      <t>タカ</t>
    </rPh>
    <rPh sb="100" eb="103">
      <t>シュウエキセイ</t>
    </rPh>
    <rPh sb="104" eb="106">
      <t>ホジ</t>
    </rPh>
    <rPh sb="115" eb="117">
      <t>シテイ</t>
    </rPh>
    <rPh sb="117" eb="120">
      <t>カンリシャ</t>
    </rPh>
    <rPh sb="120" eb="122">
      <t>セイド</t>
    </rPh>
    <rPh sb="123" eb="125">
      <t>ドウニュウ</t>
    </rPh>
    <rPh sb="127" eb="129">
      <t>ミンカン</t>
    </rPh>
    <rPh sb="129" eb="131">
      <t>ケイエイ</t>
    </rPh>
    <rPh sb="137" eb="138">
      <t>イ</t>
    </rPh>
    <rPh sb="141" eb="143">
      <t>ウンエイ</t>
    </rPh>
    <rPh sb="144" eb="145">
      <t>オコナ</t>
    </rPh>
    <rPh sb="153" eb="155">
      <t>コンゴ</t>
    </rPh>
    <rPh sb="156" eb="158">
      <t>シセツ</t>
    </rPh>
    <rPh sb="159" eb="161">
      <t>タテカ</t>
    </rPh>
    <rPh sb="163" eb="166">
      <t>カノウセイ</t>
    </rPh>
    <rPh sb="174" eb="176">
      <t>セツビ</t>
    </rPh>
    <rPh sb="176" eb="178">
      <t>トウシ</t>
    </rPh>
    <rPh sb="179" eb="181">
      <t>ヒヨウ</t>
    </rPh>
    <rPh sb="182" eb="183">
      <t>オサ</t>
    </rPh>
    <rPh sb="185" eb="187">
      <t>ウンエイ</t>
    </rPh>
    <rPh sb="188" eb="189">
      <t>オコナ</t>
    </rPh>
    <rPh sb="196" eb="198">
      <t>キイン</t>
    </rPh>
    <rPh sb="203" eb="204">
      <t>オモ</t>
    </rPh>
    <phoneticPr fontId="6"/>
  </si>
  <si>
    <t>建設後３０年以上が経過しており設備も老朽化しているため、継続して使用する場合は改修の必要があるが、現在、駐車場の所在地を含む地域は市街地再開発の事業化を目指して権利者の同意形成中であり、先行きが不透明なため、設備投資は先送りにならざるを得ない状況にある。今後の方針が決まり次第、それに沿った対応を検討する。
また、地方公営企業法を適用していない及び企業債の借り入れがないため⑥有形固定資産減価償却費⑨累積欠損金比率及び⑩企業債残高対料金収入については「該当なし」となっている。</t>
    <rPh sb="0" eb="2">
      <t>ケンセツ</t>
    </rPh>
    <rPh sb="2" eb="3">
      <t>ゴ</t>
    </rPh>
    <rPh sb="5" eb="6">
      <t>ネン</t>
    </rPh>
    <rPh sb="6" eb="8">
      <t>イジョウ</t>
    </rPh>
    <rPh sb="9" eb="11">
      <t>ケイカ</t>
    </rPh>
    <rPh sb="15" eb="17">
      <t>セツビ</t>
    </rPh>
    <rPh sb="18" eb="21">
      <t>ロウキュウカ</t>
    </rPh>
    <rPh sb="28" eb="30">
      <t>ケイゾク</t>
    </rPh>
    <rPh sb="32" eb="34">
      <t>シヨウ</t>
    </rPh>
    <rPh sb="36" eb="38">
      <t>バアイ</t>
    </rPh>
    <rPh sb="39" eb="41">
      <t>カイシュウ</t>
    </rPh>
    <rPh sb="42" eb="44">
      <t>ヒツヨウ</t>
    </rPh>
    <rPh sb="49" eb="51">
      <t>ゲンザイ</t>
    </rPh>
    <rPh sb="52" eb="55">
      <t>チュウシャジョウ</t>
    </rPh>
    <rPh sb="56" eb="59">
      <t>ショザイチ</t>
    </rPh>
    <rPh sb="60" eb="61">
      <t>フク</t>
    </rPh>
    <rPh sb="62" eb="64">
      <t>チイキ</t>
    </rPh>
    <rPh sb="65" eb="68">
      <t>シガイチ</t>
    </rPh>
    <rPh sb="68" eb="71">
      <t>サイカイハツ</t>
    </rPh>
    <rPh sb="72" eb="75">
      <t>ジギョウカ</t>
    </rPh>
    <rPh sb="76" eb="78">
      <t>メザ</t>
    </rPh>
    <rPh sb="80" eb="83">
      <t>ケンリシャ</t>
    </rPh>
    <rPh sb="84" eb="86">
      <t>ドウイ</t>
    </rPh>
    <rPh sb="86" eb="89">
      <t>ケイセイチュウ</t>
    </rPh>
    <rPh sb="93" eb="95">
      <t>サキユ</t>
    </rPh>
    <rPh sb="97" eb="100">
      <t>フトウメイ</t>
    </rPh>
    <rPh sb="104" eb="106">
      <t>セツビ</t>
    </rPh>
    <rPh sb="106" eb="108">
      <t>トウシ</t>
    </rPh>
    <rPh sb="109" eb="111">
      <t>サキオク</t>
    </rPh>
    <rPh sb="118" eb="119">
      <t>エ</t>
    </rPh>
    <rPh sb="121" eb="123">
      <t>ジョウキョウ</t>
    </rPh>
    <rPh sb="127" eb="129">
      <t>コンゴ</t>
    </rPh>
    <rPh sb="130" eb="132">
      <t>ホウシン</t>
    </rPh>
    <rPh sb="133" eb="134">
      <t>キ</t>
    </rPh>
    <rPh sb="136" eb="138">
      <t>シダイ</t>
    </rPh>
    <rPh sb="142" eb="143">
      <t>ソ</t>
    </rPh>
    <rPh sb="145" eb="147">
      <t>タイオウ</t>
    </rPh>
    <rPh sb="148" eb="150">
      <t>ケントウ</t>
    </rPh>
    <phoneticPr fontId="6"/>
  </si>
  <si>
    <t>⑪稼働率が①収益的収支比率と同様に類似施設平均値は上回っているが、全国平均は下回っている。経年比較においては大きな変動はなく、駅に隣接した立地状況からも、駐車場としての需要はあると考えられる。利用料金の高さを指摘する声もあることから、今後、料金改定を視野に検討していく。</t>
    <rPh sb="1" eb="3">
      <t>カドウ</t>
    </rPh>
    <rPh sb="3" eb="4">
      <t>リツ</t>
    </rPh>
    <rPh sb="14" eb="16">
      <t>ドウヨウ</t>
    </rPh>
    <rPh sb="45" eb="47">
      <t>ケイネン</t>
    </rPh>
    <rPh sb="47" eb="49">
      <t>ヒカク</t>
    </rPh>
    <rPh sb="54" eb="55">
      <t>オオ</t>
    </rPh>
    <rPh sb="57" eb="59">
      <t>ヘンドウ</t>
    </rPh>
    <rPh sb="63" eb="64">
      <t>エキ</t>
    </rPh>
    <rPh sb="65" eb="67">
      <t>リンセツ</t>
    </rPh>
    <rPh sb="69" eb="71">
      <t>リッチ</t>
    </rPh>
    <rPh sb="71" eb="73">
      <t>ジョウキョウ</t>
    </rPh>
    <rPh sb="77" eb="80">
      <t>チュウシャジョウ</t>
    </rPh>
    <rPh sb="84" eb="86">
      <t>ジュヨウ</t>
    </rPh>
    <rPh sb="90" eb="91">
      <t>カンガ</t>
    </rPh>
    <rPh sb="96" eb="98">
      <t>リヨウ</t>
    </rPh>
    <rPh sb="98" eb="100">
      <t>リョウキン</t>
    </rPh>
    <rPh sb="101" eb="102">
      <t>タカ</t>
    </rPh>
    <rPh sb="104" eb="106">
      <t>シテキ</t>
    </rPh>
    <rPh sb="108" eb="109">
      <t>コエ</t>
    </rPh>
    <rPh sb="117" eb="119">
      <t>コンゴ</t>
    </rPh>
    <rPh sb="120" eb="122">
      <t>リョウキン</t>
    </rPh>
    <rPh sb="122" eb="124">
      <t>カイテイ</t>
    </rPh>
    <rPh sb="125" eb="127">
      <t>シヤ</t>
    </rPh>
    <rPh sb="128" eb="130">
      <t>ケントウ</t>
    </rPh>
    <phoneticPr fontId="6"/>
  </si>
  <si>
    <t>経営の健全性については①収益的収支比率④売上高ＧＯＰ比率及び⑤ＥＢＩＴＤＡについて類似施設平均値を上回っており黒字が続いていることから、安定した経営ができていると分析される。一方、現在、駐車場の所在地を含む地域は市街地再開発の事業化を目指して権利者の同意形成中であり、今後の先行きが不透明である。
周辺施設及び民間駐車場の利用状況の把握に加え、これまではあまりされていなかった近隣市町村との情報共有等により、利用状況の改善を図っていく。
経営戦略については平成３１年度までの策定を検討していく。</t>
    <rPh sb="0" eb="2">
      <t>ケイエイ</t>
    </rPh>
    <rPh sb="3" eb="6">
      <t>ケンゼンセイ</t>
    </rPh>
    <rPh sb="12" eb="15">
      <t>シュウエキテキ</t>
    </rPh>
    <rPh sb="15" eb="17">
      <t>シュウシ</t>
    </rPh>
    <rPh sb="17" eb="19">
      <t>ヒリツ</t>
    </rPh>
    <rPh sb="20" eb="22">
      <t>ウリアゲ</t>
    </rPh>
    <rPh sb="22" eb="23">
      <t>ダカ</t>
    </rPh>
    <rPh sb="26" eb="28">
      <t>ヒリツ</t>
    </rPh>
    <rPh sb="28" eb="29">
      <t>オヨ</t>
    </rPh>
    <rPh sb="41" eb="43">
      <t>ルイジ</t>
    </rPh>
    <rPh sb="43" eb="45">
      <t>シセツ</t>
    </rPh>
    <rPh sb="45" eb="47">
      <t>ヘイキン</t>
    </rPh>
    <rPh sb="47" eb="48">
      <t>チ</t>
    </rPh>
    <rPh sb="49" eb="51">
      <t>ウワマワ</t>
    </rPh>
    <rPh sb="55" eb="57">
      <t>クロジ</t>
    </rPh>
    <rPh sb="58" eb="59">
      <t>ツヅ</t>
    </rPh>
    <rPh sb="68" eb="70">
      <t>アンテイ</t>
    </rPh>
    <rPh sb="72" eb="74">
      <t>ケイエイ</t>
    </rPh>
    <rPh sb="81" eb="83">
      <t>ブンセキ</t>
    </rPh>
    <rPh sb="87" eb="89">
      <t>イッポウ</t>
    </rPh>
    <rPh sb="149" eb="151">
      <t>シュウヘン</t>
    </rPh>
    <rPh sb="151" eb="153">
      <t>シセツ</t>
    </rPh>
    <rPh sb="153" eb="154">
      <t>オヨ</t>
    </rPh>
    <rPh sb="155" eb="157">
      <t>ミンカン</t>
    </rPh>
    <rPh sb="157" eb="160">
      <t>チュウシャジョウ</t>
    </rPh>
    <rPh sb="161" eb="163">
      <t>リヨウ</t>
    </rPh>
    <rPh sb="163" eb="165">
      <t>ジョウキョウ</t>
    </rPh>
    <rPh sb="166" eb="168">
      <t>ハアク</t>
    </rPh>
    <rPh sb="169" eb="170">
      <t>クワ</t>
    </rPh>
    <rPh sb="228" eb="230">
      <t>ヘイセイ</t>
    </rPh>
    <rPh sb="232" eb="234">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</si>
</sst>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250.9</c:v>
                </c:pt>
                <c:pt idx="1">
                  <c:v>237.5</c:v>
                </c:pt>
                <c:pt idx="2">
                  <c:v>246.3</c:v>
                </c:pt>
                <c:pt idx="3">
                  <c:v>244.7</c:v>
                </c:pt>
                <c:pt idx="4">
                  <c:v>250.4</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12617256"/>
        <c:axId val="11056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12617256"/>
        <c:axId val="110569800"/>
      </c:lineChart>
      <c:dateAx>
        <c:axId val="212617256"/>
        <c:scaling>
          <c:orientation val="minMax"/>
        </c:scaling>
        <c:delete val="1"/>
        <c:axPos val="b"/>
        <c:numFmt formatCode="ge" sourceLinked="1"/>
        <c:majorTickMark val="none"/>
        <c:minorTickMark val="none"/>
        <c:tickLblPos val="none"/>
        <c:crossAx val="110569800"/>
        <c:crosses val="autoZero"/>
        <c:auto val="1"/>
        <c:lblOffset val="100"/>
        <c:baseTimeUnit val="years"/>
      </c:dateAx>
      <c:valAx>
        <c:axId val="11056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61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12641752"/>
        <c:axId val="21263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12641752"/>
        <c:axId val="212635160"/>
      </c:lineChart>
      <c:dateAx>
        <c:axId val="212641752"/>
        <c:scaling>
          <c:orientation val="minMax"/>
        </c:scaling>
        <c:delete val="1"/>
        <c:axPos val="b"/>
        <c:numFmt formatCode="ge" sourceLinked="1"/>
        <c:majorTickMark val="none"/>
        <c:minorTickMark val="none"/>
        <c:tickLblPos val="none"/>
        <c:crossAx val="212635160"/>
        <c:crosses val="autoZero"/>
        <c:auto val="1"/>
        <c:lblOffset val="100"/>
        <c:baseTimeUnit val="years"/>
      </c:dateAx>
      <c:valAx>
        <c:axId val="212635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64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13579512"/>
        <c:axId val="2135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13579512"/>
        <c:axId val="213579896"/>
      </c:lineChart>
      <c:dateAx>
        <c:axId val="213579512"/>
        <c:scaling>
          <c:orientation val="minMax"/>
        </c:scaling>
        <c:delete val="1"/>
        <c:axPos val="b"/>
        <c:numFmt formatCode="ge" sourceLinked="1"/>
        <c:majorTickMark val="none"/>
        <c:minorTickMark val="none"/>
        <c:tickLblPos val="none"/>
        <c:crossAx val="213579896"/>
        <c:crosses val="autoZero"/>
        <c:auto val="1"/>
        <c:lblOffset val="100"/>
        <c:baseTimeUnit val="years"/>
      </c:dateAx>
      <c:valAx>
        <c:axId val="21357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57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14258624"/>
        <c:axId val="2136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14258624"/>
        <c:axId val="213675296"/>
      </c:lineChart>
      <c:dateAx>
        <c:axId val="214258624"/>
        <c:scaling>
          <c:orientation val="minMax"/>
        </c:scaling>
        <c:delete val="1"/>
        <c:axPos val="b"/>
        <c:numFmt formatCode="ge" sourceLinked="1"/>
        <c:majorTickMark val="none"/>
        <c:minorTickMark val="none"/>
        <c:tickLblPos val="none"/>
        <c:crossAx val="213675296"/>
        <c:crosses val="autoZero"/>
        <c:auto val="1"/>
        <c:lblOffset val="100"/>
        <c:baseTimeUnit val="years"/>
      </c:dateAx>
      <c:valAx>
        <c:axId val="21367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25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13696536"/>
        <c:axId val="21367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13696536"/>
        <c:axId val="213677704"/>
      </c:lineChart>
      <c:dateAx>
        <c:axId val="213696536"/>
        <c:scaling>
          <c:orientation val="minMax"/>
        </c:scaling>
        <c:delete val="1"/>
        <c:axPos val="b"/>
        <c:numFmt formatCode="ge" sourceLinked="1"/>
        <c:majorTickMark val="none"/>
        <c:minorTickMark val="none"/>
        <c:tickLblPos val="none"/>
        <c:crossAx val="213677704"/>
        <c:crosses val="autoZero"/>
        <c:auto val="1"/>
        <c:lblOffset val="100"/>
        <c:baseTimeUnit val="years"/>
      </c:dateAx>
      <c:valAx>
        <c:axId val="213677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69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12058288"/>
        <c:axId val="21205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12058288"/>
        <c:axId val="212057896"/>
      </c:lineChart>
      <c:dateAx>
        <c:axId val="212058288"/>
        <c:scaling>
          <c:orientation val="minMax"/>
        </c:scaling>
        <c:delete val="1"/>
        <c:axPos val="b"/>
        <c:numFmt formatCode="ge" sourceLinked="1"/>
        <c:majorTickMark val="none"/>
        <c:minorTickMark val="none"/>
        <c:tickLblPos val="none"/>
        <c:crossAx val="212057896"/>
        <c:crosses val="autoZero"/>
        <c:auto val="1"/>
        <c:lblOffset val="100"/>
        <c:baseTimeUnit val="years"/>
      </c:dateAx>
      <c:valAx>
        <c:axId val="212057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05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167.1</c:v>
                </c:pt>
                <c:pt idx="1">
                  <c:v>168.7</c:v>
                </c:pt>
                <c:pt idx="2">
                  <c:v>170.7</c:v>
                </c:pt>
                <c:pt idx="3">
                  <c:v>177.2</c:v>
                </c:pt>
                <c:pt idx="4">
                  <c:v>172</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12059072"/>
        <c:axId val="21205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12059072"/>
        <c:axId val="212059464"/>
      </c:lineChart>
      <c:dateAx>
        <c:axId val="212059072"/>
        <c:scaling>
          <c:orientation val="minMax"/>
        </c:scaling>
        <c:delete val="1"/>
        <c:axPos val="b"/>
        <c:numFmt formatCode="ge" sourceLinked="1"/>
        <c:majorTickMark val="none"/>
        <c:minorTickMark val="none"/>
        <c:tickLblPos val="none"/>
        <c:crossAx val="212059464"/>
        <c:crosses val="autoZero"/>
        <c:auto val="1"/>
        <c:lblOffset val="100"/>
        <c:baseTimeUnit val="years"/>
      </c:dateAx>
      <c:valAx>
        <c:axId val="21205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5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60.1</c:v>
                </c:pt>
                <c:pt idx="1">
                  <c:v>57.9</c:v>
                </c:pt>
                <c:pt idx="2">
                  <c:v>59.4</c:v>
                </c:pt>
                <c:pt idx="3">
                  <c:v>59.1</c:v>
                </c:pt>
                <c:pt idx="4">
                  <c:v>59.9</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12060248"/>
        <c:axId val="2120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12060248"/>
        <c:axId val="212060640"/>
      </c:lineChart>
      <c:dateAx>
        <c:axId val="212060248"/>
        <c:scaling>
          <c:orientation val="minMax"/>
        </c:scaling>
        <c:delete val="1"/>
        <c:axPos val="b"/>
        <c:numFmt formatCode="ge" sourceLinked="1"/>
        <c:majorTickMark val="none"/>
        <c:minorTickMark val="none"/>
        <c:tickLblPos val="none"/>
        <c:crossAx val="212060640"/>
        <c:crosses val="autoZero"/>
        <c:auto val="1"/>
        <c:lblOffset val="100"/>
        <c:baseTimeUnit val="years"/>
      </c:dateAx>
      <c:valAx>
        <c:axId val="21206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6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66000</c:v>
                </c:pt>
                <c:pt idx="1">
                  <c:v>66000</c:v>
                </c:pt>
                <c:pt idx="2">
                  <c:v>69524</c:v>
                </c:pt>
                <c:pt idx="3">
                  <c:v>71210</c:v>
                </c:pt>
                <c:pt idx="4">
                  <c:v>70800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12061424"/>
        <c:axId val="21206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12061424"/>
        <c:axId val="212061816"/>
      </c:lineChart>
      <c:dateAx>
        <c:axId val="212061424"/>
        <c:scaling>
          <c:orientation val="minMax"/>
        </c:scaling>
        <c:delete val="1"/>
        <c:axPos val="b"/>
        <c:numFmt formatCode="ge" sourceLinked="1"/>
        <c:majorTickMark val="none"/>
        <c:minorTickMark val="none"/>
        <c:tickLblPos val="none"/>
        <c:crossAx val="212061816"/>
        <c:crosses val="autoZero"/>
        <c:auto val="1"/>
        <c:lblOffset val="100"/>
        <c:baseTimeUnit val="years"/>
      </c:dateAx>
      <c:valAx>
        <c:axId val="212061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06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5" zoomScaleNormal="100" zoomScaleSheetLayoutView="70" workbookViewId="0">
      <selection activeCell="FJ8" sqref="FJ8:GX8"/>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愛知県知立市　知立市駅前駐車場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5100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246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250.9</v>
      </c>
      <c r="V31" s="111"/>
      <c r="W31" s="111"/>
      <c r="X31" s="111"/>
      <c r="Y31" s="111"/>
      <c r="Z31" s="111"/>
      <c r="AA31" s="111"/>
      <c r="AB31" s="111"/>
      <c r="AC31" s="111"/>
      <c r="AD31" s="111"/>
      <c r="AE31" s="111"/>
      <c r="AF31" s="111"/>
      <c r="AG31" s="111"/>
      <c r="AH31" s="111"/>
      <c r="AI31" s="111"/>
      <c r="AJ31" s="111"/>
      <c r="AK31" s="111"/>
      <c r="AL31" s="111"/>
      <c r="AM31" s="111"/>
      <c r="AN31" s="111">
        <f>データ!Z7</f>
        <v>237.5</v>
      </c>
      <c r="AO31" s="111"/>
      <c r="AP31" s="111"/>
      <c r="AQ31" s="111"/>
      <c r="AR31" s="111"/>
      <c r="AS31" s="111"/>
      <c r="AT31" s="111"/>
      <c r="AU31" s="111"/>
      <c r="AV31" s="111"/>
      <c r="AW31" s="111"/>
      <c r="AX31" s="111"/>
      <c r="AY31" s="111"/>
      <c r="AZ31" s="111"/>
      <c r="BA31" s="111"/>
      <c r="BB31" s="111"/>
      <c r="BC31" s="111"/>
      <c r="BD31" s="111"/>
      <c r="BE31" s="111"/>
      <c r="BF31" s="111"/>
      <c r="BG31" s="111">
        <f>データ!AA7</f>
        <v>246.3</v>
      </c>
      <c r="BH31" s="111"/>
      <c r="BI31" s="111"/>
      <c r="BJ31" s="111"/>
      <c r="BK31" s="111"/>
      <c r="BL31" s="111"/>
      <c r="BM31" s="111"/>
      <c r="BN31" s="111"/>
      <c r="BO31" s="111"/>
      <c r="BP31" s="111"/>
      <c r="BQ31" s="111"/>
      <c r="BR31" s="111"/>
      <c r="BS31" s="111"/>
      <c r="BT31" s="111"/>
      <c r="BU31" s="111"/>
      <c r="BV31" s="111"/>
      <c r="BW31" s="111"/>
      <c r="BX31" s="111"/>
      <c r="BY31" s="111"/>
      <c r="BZ31" s="111">
        <f>データ!AB7</f>
        <v>244.7</v>
      </c>
      <c r="CA31" s="111"/>
      <c r="CB31" s="111"/>
      <c r="CC31" s="111"/>
      <c r="CD31" s="111"/>
      <c r="CE31" s="111"/>
      <c r="CF31" s="111"/>
      <c r="CG31" s="111"/>
      <c r="CH31" s="111"/>
      <c r="CI31" s="111"/>
      <c r="CJ31" s="111"/>
      <c r="CK31" s="111"/>
      <c r="CL31" s="111"/>
      <c r="CM31" s="111"/>
      <c r="CN31" s="111"/>
      <c r="CO31" s="111"/>
      <c r="CP31" s="111"/>
      <c r="CQ31" s="111"/>
      <c r="CR31" s="111"/>
      <c r="CS31" s="111">
        <f>データ!AC7</f>
        <v>250.4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167.1</v>
      </c>
      <c r="JD31" s="82"/>
      <c r="JE31" s="82"/>
      <c r="JF31" s="82"/>
      <c r="JG31" s="82"/>
      <c r="JH31" s="82"/>
      <c r="JI31" s="82"/>
      <c r="JJ31" s="82"/>
      <c r="JK31" s="82"/>
      <c r="JL31" s="82"/>
      <c r="JM31" s="82"/>
      <c r="JN31" s="82"/>
      <c r="JO31" s="82"/>
      <c r="JP31" s="82"/>
      <c r="JQ31" s="82"/>
      <c r="JR31" s="82"/>
      <c r="JS31" s="82"/>
      <c r="JT31" s="82"/>
      <c r="JU31" s="83"/>
      <c r="JV31" s="81">
        <f>データ!DL7</f>
        <v>168.7</v>
      </c>
      <c r="JW31" s="82"/>
      <c r="JX31" s="82"/>
      <c r="JY31" s="82"/>
      <c r="JZ31" s="82"/>
      <c r="KA31" s="82"/>
      <c r="KB31" s="82"/>
      <c r="KC31" s="82"/>
      <c r="KD31" s="82"/>
      <c r="KE31" s="82"/>
      <c r="KF31" s="82"/>
      <c r="KG31" s="82"/>
      <c r="KH31" s="82"/>
      <c r="KI31" s="82"/>
      <c r="KJ31" s="82"/>
      <c r="KK31" s="82"/>
      <c r="KL31" s="82"/>
      <c r="KM31" s="82"/>
      <c r="KN31" s="83"/>
      <c r="KO31" s="81">
        <f>データ!DM7</f>
        <v>170.7</v>
      </c>
      <c r="KP31" s="82"/>
      <c r="KQ31" s="82"/>
      <c r="KR31" s="82"/>
      <c r="KS31" s="82"/>
      <c r="KT31" s="82"/>
      <c r="KU31" s="82"/>
      <c r="KV31" s="82"/>
      <c r="KW31" s="82"/>
      <c r="KX31" s="82"/>
      <c r="KY31" s="82"/>
      <c r="KZ31" s="82"/>
      <c r="LA31" s="82"/>
      <c r="LB31" s="82"/>
      <c r="LC31" s="82"/>
      <c r="LD31" s="82"/>
      <c r="LE31" s="82"/>
      <c r="LF31" s="82"/>
      <c r="LG31" s="83"/>
      <c r="LH31" s="81">
        <f>データ!DN7</f>
        <v>177.2</v>
      </c>
      <c r="LI31" s="82"/>
      <c r="LJ31" s="82"/>
      <c r="LK31" s="82"/>
      <c r="LL31" s="82"/>
      <c r="LM31" s="82"/>
      <c r="LN31" s="82"/>
      <c r="LO31" s="82"/>
      <c r="LP31" s="82"/>
      <c r="LQ31" s="82"/>
      <c r="LR31" s="82"/>
      <c r="LS31" s="82"/>
      <c r="LT31" s="82"/>
      <c r="LU31" s="82"/>
      <c r="LV31" s="82"/>
      <c r="LW31" s="82"/>
      <c r="LX31" s="82"/>
      <c r="LY31" s="82"/>
      <c r="LZ31" s="83"/>
      <c r="MA31" s="81">
        <f>データ!DO7</f>
        <v>172</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60.1</v>
      </c>
      <c r="EM52" s="111"/>
      <c r="EN52" s="111"/>
      <c r="EO52" s="111"/>
      <c r="EP52" s="111"/>
      <c r="EQ52" s="111"/>
      <c r="ER52" s="111"/>
      <c r="ES52" s="111"/>
      <c r="ET52" s="111"/>
      <c r="EU52" s="111"/>
      <c r="EV52" s="111"/>
      <c r="EW52" s="111"/>
      <c r="EX52" s="111"/>
      <c r="EY52" s="111"/>
      <c r="EZ52" s="111"/>
      <c r="FA52" s="111"/>
      <c r="FB52" s="111"/>
      <c r="FC52" s="111"/>
      <c r="FD52" s="111"/>
      <c r="FE52" s="111">
        <f>データ!BG7</f>
        <v>57.9</v>
      </c>
      <c r="FF52" s="111"/>
      <c r="FG52" s="111"/>
      <c r="FH52" s="111"/>
      <c r="FI52" s="111"/>
      <c r="FJ52" s="111"/>
      <c r="FK52" s="111"/>
      <c r="FL52" s="111"/>
      <c r="FM52" s="111"/>
      <c r="FN52" s="111"/>
      <c r="FO52" s="111"/>
      <c r="FP52" s="111"/>
      <c r="FQ52" s="111"/>
      <c r="FR52" s="111"/>
      <c r="FS52" s="111"/>
      <c r="FT52" s="111"/>
      <c r="FU52" s="111"/>
      <c r="FV52" s="111"/>
      <c r="FW52" s="111"/>
      <c r="FX52" s="111">
        <f>データ!BH7</f>
        <v>59.4</v>
      </c>
      <c r="FY52" s="111"/>
      <c r="FZ52" s="111"/>
      <c r="GA52" s="111"/>
      <c r="GB52" s="111"/>
      <c r="GC52" s="111"/>
      <c r="GD52" s="111"/>
      <c r="GE52" s="111"/>
      <c r="GF52" s="111"/>
      <c r="GG52" s="111"/>
      <c r="GH52" s="111"/>
      <c r="GI52" s="111"/>
      <c r="GJ52" s="111"/>
      <c r="GK52" s="111"/>
      <c r="GL52" s="111"/>
      <c r="GM52" s="111"/>
      <c r="GN52" s="111"/>
      <c r="GO52" s="111"/>
      <c r="GP52" s="111"/>
      <c r="GQ52" s="111">
        <f>データ!BI7</f>
        <v>59.1</v>
      </c>
      <c r="GR52" s="111"/>
      <c r="GS52" s="111"/>
      <c r="GT52" s="111"/>
      <c r="GU52" s="111"/>
      <c r="GV52" s="111"/>
      <c r="GW52" s="111"/>
      <c r="GX52" s="111"/>
      <c r="GY52" s="111"/>
      <c r="GZ52" s="111"/>
      <c r="HA52" s="111"/>
      <c r="HB52" s="111"/>
      <c r="HC52" s="111"/>
      <c r="HD52" s="111"/>
      <c r="HE52" s="111"/>
      <c r="HF52" s="111"/>
      <c r="HG52" s="111"/>
      <c r="HH52" s="111"/>
      <c r="HI52" s="111"/>
      <c r="HJ52" s="111">
        <f>データ!BJ7</f>
        <v>59.9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66000</v>
      </c>
      <c r="JD52" s="110"/>
      <c r="JE52" s="110"/>
      <c r="JF52" s="110"/>
      <c r="JG52" s="110"/>
      <c r="JH52" s="110"/>
      <c r="JI52" s="110"/>
      <c r="JJ52" s="110"/>
      <c r="JK52" s="110"/>
      <c r="JL52" s="110"/>
      <c r="JM52" s="110"/>
      <c r="JN52" s="110"/>
      <c r="JO52" s="110"/>
      <c r="JP52" s="110"/>
      <c r="JQ52" s="110"/>
      <c r="JR52" s="110"/>
      <c r="JS52" s="110"/>
      <c r="JT52" s="110"/>
      <c r="JU52" s="110"/>
      <c r="JV52" s="110">
        <f>データ!BR7</f>
        <v>66000</v>
      </c>
      <c r="JW52" s="110"/>
      <c r="JX52" s="110"/>
      <c r="JY52" s="110"/>
      <c r="JZ52" s="110"/>
      <c r="KA52" s="110"/>
      <c r="KB52" s="110"/>
      <c r="KC52" s="110"/>
      <c r="KD52" s="110"/>
      <c r="KE52" s="110"/>
      <c r="KF52" s="110"/>
      <c r="KG52" s="110"/>
      <c r="KH52" s="110"/>
      <c r="KI52" s="110"/>
      <c r="KJ52" s="110"/>
      <c r="KK52" s="110"/>
      <c r="KL52" s="110"/>
      <c r="KM52" s="110"/>
      <c r="KN52" s="110"/>
      <c r="KO52" s="110">
        <f>データ!BS7</f>
        <v>69524</v>
      </c>
      <c r="KP52" s="110"/>
      <c r="KQ52" s="110"/>
      <c r="KR52" s="110"/>
      <c r="KS52" s="110"/>
      <c r="KT52" s="110"/>
      <c r="KU52" s="110"/>
      <c r="KV52" s="110"/>
      <c r="KW52" s="110"/>
      <c r="KX52" s="110"/>
      <c r="KY52" s="110"/>
      <c r="KZ52" s="110"/>
      <c r="LA52" s="110"/>
      <c r="LB52" s="110"/>
      <c r="LC52" s="110"/>
      <c r="LD52" s="110"/>
      <c r="LE52" s="110"/>
      <c r="LF52" s="110"/>
      <c r="LG52" s="110"/>
      <c r="LH52" s="110">
        <f>データ!BT7</f>
        <v>71210</v>
      </c>
      <c r="LI52" s="110"/>
      <c r="LJ52" s="110"/>
      <c r="LK52" s="110"/>
      <c r="LL52" s="110"/>
      <c r="LM52" s="110"/>
      <c r="LN52" s="110"/>
      <c r="LO52" s="110"/>
      <c r="LP52" s="110"/>
      <c r="LQ52" s="110"/>
      <c r="LR52" s="110"/>
      <c r="LS52" s="110"/>
      <c r="LT52" s="110"/>
      <c r="LU52" s="110"/>
      <c r="LV52" s="110"/>
      <c r="LW52" s="110"/>
      <c r="LX52" s="110"/>
      <c r="LY52" s="110"/>
      <c r="LZ52" s="110"/>
      <c r="MA52" s="110">
        <f>データ!BU7</f>
        <v>70800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606025</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8030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232254</v>
      </c>
      <c r="D6" s="61">
        <f t="shared" si="1"/>
        <v>47</v>
      </c>
      <c r="E6" s="61">
        <f t="shared" si="1"/>
        <v>14</v>
      </c>
      <c r="F6" s="61">
        <f t="shared" si="1"/>
        <v>0</v>
      </c>
      <c r="G6" s="61">
        <f t="shared" si="1"/>
        <v>1</v>
      </c>
      <c r="H6" s="61" t="str">
        <f>SUBSTITUTE(H8,"　","")</f>
        <v>愛知県知立市</v>
      </c>
      <c r="I6" s="61" t="str">
        <f t="shared" si="1"/>
        <v>知立市駅前駐車場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31</v>
      </c>
      <c r="S6" s="63" t="str">
        <f t="shared" si="1"/>
        <v>駅</v>
      </c>
      <c r="T6" s="63" t="str">
        <f t="shared" si="1"/>
        <v>無</v>
      </c>
      <c r="U6" s="64">
        <f t="shared" si="1"/>
        <v>5100</v>
      </c>
      <c r="V6" s="64">
        <f t="shared" si="1"/>
        <v>246</v>
      </c>
      <c r="W6" s="64">
        <f t="shared" si="1"/>
        <v>150</v>
      </c>
      <c r="X6" s="63" t="str">
        <f t="shared" si="1"/>
        <v>利用料金制</v>
      </c>
      <c r="Y6" s="65">
        <f>IF(Y8="-",NA(),Y8)</f>
        <v>250.9</v>
      </c>
      <c r="Z6" s="65">
        <f t="shared" ref="Z6:AH6" si="2">IF(Z8="-",NA(),Z8)</f>
        <v>237.5</v>
      </c>
      <c r="AA6" s="65">
        <f t="shared" si="2"/>
        <v>246.3</v>
      </c>
      <c r="AB6" s="65">
        <f t="shared" si="2"/>
        <v>244.7</v>
      </c>
      <c r="AC6" s="65">
        <f t="shared" si="2"/>
        <v>250.4</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60.1</v>
      </c>
      <c r="BG6" s="65">
        <f t="shared" ref="BG6:BO6" si="5">IF(BG8="-",NA(),BG8)</f>
        <v>57.9</v>
      </c>
      <c r="BH6" s="65">
        <f t="shared" si="5"/>
        <v>59.4</v>
      </c>
      <c r="BI6" s="65">
        <f t="shared" si="5"/>
        <v>59.1</v>
      </c>
      <c r="BJ6" s="65">
        <f t="shared" si="5"/>
        <v>59.9</v>
      </c>
      <c r="BK6" s="65">
        <f t="shared" si="5"/>
        <v>31.4</v>
      </c>
      <c r="BL6" s="65">
        <f t="shared" si="5"/>
        <v>34</v>
      </c>
      <c r="BM6" s="65">
        <f t="shared" si="5"/>
        <v>31.1</v>
      </c>
      <c r="BN6" s="65">
        <f t="shared" si="5"/>
        <v>31.8</v>
      </c>
      <c r="BO6" s="65">
        <f t="shared" si="5"/>
        <v>22.6</v>
      </c>
      <c r="BP6" s="62" t="str">
        <f>IF(BP8="-","",IF(BP8="-","【-】","【"&amp;SUBSTITUTE(TEXT(BP8,"#,##0.0"),"-","△")&amp;"】"))</f>
        <v>【45.2】</v>
      </c>
      <c r="BQ6" s="66">
        <f>IF(BQ8="-",NA(),BQ8)</f>
        <v>66000</v>
      </c>
      <c r="BR6" s="66">
        <f t="shared" ref="BR6:BZ6" si="6">IF(BR8="-",NA(),BR8)</f>
        <v>66000</v>
      </c>
      <c r="BS6" s="66">
        <f t="shared" si="6"/>
        <v>69524</v>
      </c>
      <c r="BT6" s="66">
        <f t="shared" si="6"/>
        <v>71210</v>
      </c>
      <c r="BU6" s="66">
        <f t="shared" si="6"/>
        <v>70800</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606025</v>
      </c>
      <c r="CN6" s="64">
        <f t="shared" si="7"/>
        <v>8030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167.1</v>
      </c>
      <c r="DL6" s="65">
        <f t="shared" ref="DL6:DT6" si="9">IF(DL8="-",NA(),DL8)</f>
        <v>168.7</v>
      </c>
      <c r="DM6" s="65">
        <f t="shared" si="9"/>
        <v>170.7</v>
      </c>
      <c r="DN6" s="65">
        <f t="shared" si="9"/>
        <v>177.2</v>
      </c>
      <c r="DO6" s="65">
        <f t="shared" si="9"/>
        <v>172</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232254</v>
      </c>
      <c r="D7" s="61">
        <f t="shared" si="10"/>
        <v>47</v>
      </c>
      <c r="E7" s="61">
        <f t="shared" si="10"/>
        <v>14</v>
      </c>
      <c r="F7" s="61">
        <f t="shared" si="10"/>
        <v>0</v>
      </c>
      <c r="G7" s="61">
        <f t="shared" si="10"/>
        <v>1</v>
      </c>
      <c r="H7" s="61" t="str">
        <f t="shared" si="10"/>
        <v>愛知県　知立市</v>
      </c>
      <c r="I7" s="61" t="str">
        <f t="shared" si="10"/>
        <v>知立市駅前駐車場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31</v>
      </c>
      <c r="S7" s="63" t="str">
        <f t="shared" si="10"/>
        <v>駅</v>
      </c>
      <c r="T7" s="63" t="str">
        <f t="shared" si="10"/>
        <v>無</v>
      </c>
      <c r="U7" s="64">
        <f t="shared" si="10"/>
        <v>5100</v>
      </c>
      <c r="V7" s="64">
        <f t="shared" si="10"/>
        <v>246</v>
      </c>
      <c r="W7" s="64">
        <f t="shared" si="10"/>
        <v>150</v>
      </c>
      <c r="X7" s="63" t="str">
        <f t="shared" si="10"/>
        <v>利用料金制</v>
      </c>
      <c r="Y7" s="65">
        <f>Y8</f>
        <v>250.9</v>
      </c>
      <c r="Z7" s="65">
        <f t="shared" ref="Z7:AH7" si="11">Z8</f>
        <v>237.5</v>
      </c>
      <c r="AA7" s="65">
        <f t="shared" si="11"/>
        <v>246.3</v>
      </c>
      <c r="AB7" s="65">
        <f t="shared" si="11"/>
        <v>244.7</v>
      </c>
      <c r="AC7" s="65">
        <f t="shared" si="11"/>
        <v>250.4</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60.1</v>
      </c>
      <c r="BG7" s="65">
        <f t="shared" ref="BG7:BO7" si="14">BG8</f>
        <v>57.9</v>
      </c>
      <c r="BH7" s="65">
        <f t="shared" si="14"/>
        <v>59.4</v>
      </c>
      <c r="BI7" s="65">
        <f t="shared" si="14"/>
        <v>59.1</v>
      </c>
      <c r="BJ7" s="65">
        <f t="shared" si="14"/>
        <v>59.9</v>
      </c>
      <c r="BK7" s="65">
        <f t="shared" si="14"/>
        <v>31.4</v>
      </c>
      <c r="BL7" s="65">
        <f t="shared" si="14"/>
        <v>34</v>
      </c>
      <c r="BM7" s="65">
        <f t="shared" si="14"/>
        <v>31.1</v>
      </c>
      <c r="BN7" s="65">
        <f t="shared" si="14"/>
        <v>31.8</v>
      </c>
      <c r="BO7" s="65">
        <f t="shared" si="14"/>
        <v>22.6</v>
      </c>
      <c r="BP7" s="62"/>
      <c r="BQ7" s="66">
        <f>BQ8</f>
        <v>66000</v>
      </c>
      <c r="BR7" s="66">
        <f t="shared" ref="BR7:BZ7" si="15">BR8</f>
        <v>66000</v>
      </c>
      <c r="BS7" s="66">
        <f t="shared" si="15"/>
        <v>69524</v>
      </c>
      <c r="BT7" s="66">
        <f t="shared" si="15"/>
        <v>71210</v>
      </c>
      <c r="BU7" s="66">
        <f t="shared" si="15"/>
        <v>70800</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113</v>
      </c>
      <c r="CL7" s="62"/>
      <c r="CM7" s="64">
        <f>CM8</f>
        <v>606025</v>
      </c>
      <c r="CN7" s="64">
        <f>CN8</f>
        <v>8030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167.1</v>
      </c>
      <c r="DL7" s="65">
        <f t="shared" ref="DL7:DT7" si="17">DL8</f>
        <v>168.7</v>
      </c>
      <c r="DM7" s="65">
        <f t="shared" si="17"/>
        <v>170.7</v>
      </c>
      <c r="DN7" s="65">
        <f t="shared" si="17"/>
        <v>177.2</v>
      </c>
      <c r="DO7" s="65">
        <f t="shared" si="17"/>
        <v>172</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232254</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31</v>
      </c>
      <c r="S8" s="70" t="s">
        <v>123</v>
      </c>
      <c r="T8" s="70" t="s">
        <v>124</v>
      </c>
      <c r="U8" s="71">
        <v>5100</v>
      </c>
      <c r="V8" s="71">
        <v>246</v>
      </c>
      <c r="W8" s="71">
        <v>150</v>
      </c>
      <c r="X8" s="70" t="s">
        <v>125</v>
      </c>
      <c r="Y8" s="72">
        <v>250.9</v>
      </c>
      <c r="Z8" s="72">
        <v>237.5</v>
      </c>
      <c r="AA8" s="72">
        <v>246.3</v>
      </c>
      <c r="AB8" s="72">
        <v>244.7</v>
      </c>
      <c r="AC8" s="72">
        <v>250.4</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60.1</v>
      </c>
      <c r="BG8" s="72">
        <v>57.9</v>
      </c>
      <c r="BH8" s="72">
        <v>59.4</v>
      </c>
      <c r="BI8" s="72">
        <v>59.1</v>
      </c>
      <c r="BJ8" s="72">
        <v>59.9</v>
      </c>
      <c r="BK8" s="72">
        <v>31.4</v>
      </c>
      <c r="BL8" s="72">
        <v>34</v>
      </c>
      <c r="BM8" s="72">
        <v>31.1</v>
      </c>
      <c r="BN8" s="72">
        <v>31.8</v>
      </c>
      <c r="BO8" s="72">
        <v>22.6</v>
      </c>
      <c r="BP8" s="69">
        <v>45.2</v>
      </c>
      <c r="BQ8" s="73">
        <v>66000</v>
      </c>
      <c r="BR8" s="73">
        <v>66000</v>
      </c>
      <c r="BS8" s="73">
        <v>69524</v>
      </c>
      <c r="BT8" s="74">
        <v>71210</v>
      </c>
      <c r="BU8" s="74">
        <v>70800</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606025</v>
      </c>
      <c r="CN8" s="71">
        <v>8030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425</v>
      </c>
      <c r="DF8" s="72">
        <v>329.2</v>
      </c>
      <c r="DG8" s="72">
        <v>249.7</v>
      </c>
      <c r="DH8" s="72">
        <v>279.60000000000002</v>
      </c>
      <c r="DI8" s="72">
        <v>236.7</v>
      </c>
      <c r="DJ8" s="69">
        <v>122.6</v>
      </c>
      <c r="DK8" s="72">
        <v>167.1</v>
      </c>
      <c r="DL8" s="72">
        <v>168.7</v>
      </c>
      <c r="DM8" s="72">
        <v>170.7</v>
      </c>
      <c r="DN8" s="72">
        <v>177.2</v>
      </c>
      <c r="DO8" s="72">
        <v>172</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2018-02-09T01:48:33Z</dcterms:created>
  <dcterms:modified xsi:type="dcterms:W3CDTF">2018-04-05T09:48:00Z</dcterms:modified>
  <cp:category/>
</cp:coreProperties>
</file>