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27_高浜市\"/>
    </mc:Choice>
  </mc:AlternateContent>
  <workbookProtection workbookPassword="B319" lockStructure="1"/>
  <bookViews>
    <workbookView xWindow="5265" yWindow="75" windowWidth="14940" windowHeight="784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DP7" i="5"/>
  <c r="DO7" i="5"/>
  <c r="DN7" i="5"/>
  <c r="DM7" i="5"/>
  <c r="DL7" i="5"/>
  <c r="DK7" i="5"/>
  <c r="DI7" i="5"/>
  <c r="DH7" i="5"/>
  <c r="LT78" i="4" s="1"/>
  <c r="DG7" i="5"/>
  <c r="DF7" i="5"/>
  <c r="DE7" i="5"/>
  <c r="DD7" i="5"/>
  <c r="MI77" i="4" s="1"/>
  <c r="DC7" i="5"/>
  <c r="DB7" i="5"/>
  <c r="DA7" i="5"/>
  <c r="CZ7" i="5"/>
  <c r="KA77" i="4" s="1"/>
  <c r="CN7" i="5"/>
  <c r="CM7" i="5"/>
  <c r="CV67" i="4" s="1"/>
  <c r="BZ7" i="5"/>
  <c r="BY7" i="5"/>
  <c r="BX7" i="5"/>
  <c r="BW7" i="5"/>
  <c r="JV53" i="4" s="1"/>
  <c r="BV7" i="5"/>
  <c r="BU7" i="5"/>
  <c r="BT7" i="5"/>
  <c r="BS7" i="5"/>
  <c r="KO52" i="4" s="1"/>
  <c r="BR7" i="5"/>
  <c r="BQ7" i="5"/>
  <c r="JC52" i="4" s="1"/>
  <c r="BO7" i="5"/>
  <c r="BN7" i="5"/>
  <c r="BM7" i="5"/>
  <c r="BL7" i="5"/>
  <c r="FE53" i="4" s="1"/>
  <c r="BK7" i="5"/>
  <c r="BJ7" i="5"/>
  <c r="BI7" i="5"/>
  <c r="BH7" i="5"/>
  <c r="FX52" i="4" s="1"/>
  <c r="BG7" i="5"/>
  <c r="BF7" i="5"/>
  <c r="BD7" i="5"/>
  <c r="BC7" i="5"/>
  <c r="BZ53" i="4" s="1"/>
  <c r="BB7" i="5"/>
  <c r="BA7" i="5"/>
  <c r="AN53" i="4" s="1"/>
  <c r="AZ7" i="5"/>
  <c r="AY7" i="5"/>
  <c r="CS52" i="4" s="1"/>
  <c r="AX7" i="5"/>
  <c r="AW7" i="5"/>
  <c r="BG52" i="4" s="1"/>
  <c r="AV7" i="5"/>
  <c r="AU7" i="5"/>
  <c r="AS7" i="5"/>
  <c r="AR7" i="5"/>
  <c r="GQ32" i="4" s="1"/>
  <c r="AQ7" i="5"/>
  <c r="AP7" i="5"/>
  <c r="AO7" i="5"/>
  <c r="AN7" i="5"/>
  <c r="HJ31" i="4" s="1"/>
  <c r="AM7" i="5"/>
  <c r="AL7" i="5"/>
  <c r="AK7" i="5"/>
  <c r="AJ7" i="5"/>
  <c r="EL31" i="4" s="1"/>
  <c r="AH7" i="5"/>
  <c r="AG7" i="5"/>
  <c r="BZ32" i="4" s="1"/>
  <c r="AF7" i="5"/>
  <c r="AE7" i="5"/>
  <c r="AD7" i="5"/>
  <c r="AC7" i="5"/>
  <c r="CS31" i="4" s="1"/>
  <c r="AB7" i="5"/>
  <c r="AA7" i="5"/>
  <c r="Z7" i="5"/>
  <c r="Y7" i="5"/>
  <c r="U31" i="4" s="1"/>
  <c r="X7" i="5"/>
  <c r="W7" i="5"/>
  <c r="JQ10" i="4" s="1"/>
  <c r="V7" i="5"/>
  <c r="U7" i="5"/>
  <c r="LJ8" i="4" s="1"/>
  <c r="T7" i="5"/>
  <c r="S7" i="5"/>
  <c r="HX8" i="4" s="1"/>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MA53" i="4"/>
  <c r="LH53" i="4"/>
  <c r="KO53" i="4"/>
  <c r="JC53" i="4"/>
  <c r="HJ53" i="4"/>
  <c r="GQ53" i="4"/>
  <c r="FX53" i="4"/>
  <c r="EL53" i="4"/>
  <c r="CS53" i="4"/>
  <c r="BG53" i="4"/>
  <c r="U53" i="4"/>
  <c r="MA52" i="4"/>
  <c r="LH52" i="4"/>
  <c r="JV52" i="4"/>
  <c r="HJ52" i="4"/>
  <c r="GQ52" i="4"/>
  <c r="FE52" i="4"/>
  <c r="EL52" i="4"/>
  <c r="BZ52" i="4"/>
  <c r="AN52" i="4"/>
  <c r="U52" i="4"/>
  <c r="MA32" i="4"/>
  <c r="LH32" i="4"/>
  <c r="KO32" i="4"/>
  <c r="JV32" i="4"/>
  <c r="JC32" i="4"/>
  <c r="HJ32" i="4"/>
  <c r="FX32" i="4"/>
  <c r="FE32" i="4"/>
  <c r="EL32" i="4"/>
  <c r="CS32" i="4"/>
  <c r="BG32" i="4"/>
  <c r="AN32" i="4"/>
  <c r="U32" i="4"/>
  <c r="MA31" i="4"/>
  <c r="LH31" i="4"/>
  <c r="KO31" i="4"/>
  <c r="JV31" i="4"/>
  <c r="JC31" i="4"/>
  <c r="GQ31" i="4"/>
  <c r="FX31" i="4"/>
  <c r="FE31" i="4"/>
  <c r="BZ31" i="4"/>
  <c r="BG31" i="4"/>
  <c r="AN31" i="4"/>
  <c r="LJ10" i="4"/>
  <c r="HX10" i="4"/>
  <c r="DU10" i="4"/>
  <c r="AQ10" i="4"/>
  <c r="B10" i="4"/>
  <c r="JQ8" i="4"/>
  <c r="DU8" i="4"/>
  <c r="CF8" i="4"/>
  <c r="AQ8" i="4"/>
  <c r="B8" i="4"/>
  <c r="B6" i="4"/>
  <c r="D11" i="5" l="1"/>
  <c r="KO30" i="4" s="1"/>
  <c r="CS51" i="4"/>
  <c r="MI76" i="4"/>
  <c r="HJ51" i="4"/>
  <c r="MA30" i="4"/>
  <c r="CS30" i="4"/>
  <c r="BZ76" i="4"/>
  <c r="MA51" i="4"/>
  <c r="IT76" i="4"/>
  <c r="HJ30" i="4"/>
  <c r="C11" i="5"/>
  <c r="E11" i="5"/>
  <c r="B11" i="5"/>
  <c r="LE76" i="4" l="1"/>
  <c r="FX51" i="4"/>
  <c r="BG30" i="4"/>
  <c r="AV76" i="4"/>
  <c r="BG51" i="4"/>
  <c r="FX30" i="4"/>
  <c r="HP76" i="4"/>
  <c r="KO51" i="4"/>
  <c r="R76" i="4"/>
  <c r="JC51" i="4"/>
  <c r="KA76" i="4"/>
  <c r="EL51" i="4"/>
  <c r="JC30" i="4"/>
  <c r="GL76" i="4"/>
  <c r="EL30" i="4"/>
  <c r="U30" i="4"/>
  <c r="U51" i="4"/>
  <c r="LT76" i="4"/>
  <c r="LH30" i="4"/>
  <c r="BK76" i="4"/>
  <c r="LH51" i="4"/>
  <c r="IE76" i="4"/>
  <c r="BZ51" i="4"/>
  <c r="GQ30" i="4"/>
  <c r="BZ30" i="4"/>
  <c r="GQ51" i="4"/>
  <c r="KP76" i="4"/>
  <c r="AN30" i="4"/>
  <c r="HA76" i="4"/>
  <c r="AN51" i="4"/>
  <c r="FE30" i="4"/>
  <c r="AG76" i="4"/>
  <c r="JV51" i="4"/>
  <c r="FE51" i="4"/>
  <c r="JV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<sst xmlns="http://schemas.openxmlformats.org/spreadsheetml/2006/main" count="286" uniqueCount="136">
  <si>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</si>
  <si>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</si>
  <si>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</si>
  <si>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</si>
  <si>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</si>
  <si>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</si>
  <si>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</si>
  <si>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</si>
  <si>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</si>
  <si>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</si>
  <si>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</si>
  <si>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</si>
  <si>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</si>
  <si>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</si>
  <si>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</si>
  <si>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</si>
  <si>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</si>
  <si>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</si>
  <si>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</si>
  <si>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</si>
  <si>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</si>
  <si>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</si>
  <si>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</si>
  <si>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</si>
  <si>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</si>
  <si>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</si>
  <si>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</si>
  <si>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</si>
  <si>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</si>
  <si>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</si>
  <si>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</si>
  <si>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</si>
  <si>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</si>
  <si>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</si>
  <si>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</si>
  <si>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</si>
  <si>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</si>
  <si>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</si>
  <si>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</si>
  <si>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</si>
  <si>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</si>
  <si>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</si>
  <si>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</si>
  <si>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</si>
  <si>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</si>
  <si>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</si>
  <si>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</si>
  <si>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</si>
  <si>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</si>
  <si>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</si>
  <si>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</si>
  <si>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</si>
  <si>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</si>
  <si>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</si>
  <si>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</si>
  <si>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</si>
  <si>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</si>
  <si>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</si>
  <si>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</si>
  <si>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</si>
  <si>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</si>
  <si>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</si>
  <si>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</si>
  <si>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</si>
  <si>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</si>
  <si>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</si>
  <si>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</si>
  <si>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</si>
  <si>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</si>
  <si>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</si>
  <si>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</si>
  <si>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</si>
  <si>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</si>
  <si>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</si>
  <si>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</si>
  <si>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</si>
  <si>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</si>
  <si>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</si>
  <si>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</si>
  <si>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</si>
  <si>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</si>
  <si>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</si>
  <si>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</si>
  <si>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</si>
  <si>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</si>
  <si>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</si>
  <si>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</si>
  <si>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</si>
  <si>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</si>
  <si>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</si>
  <si>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</si>
  <si>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</si>
  <si>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</si>
  <si>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</si>
  <si>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</si>
  <si>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</si>
  <si>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</si>
  <si>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</si>
  <si>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</si>
  <si>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</si>
  <si>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</si>
  <si>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</si>
  <si>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</si>
  <si>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</si>
  <si>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</si>
  <si>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</si>
  <si>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</si>
  <si>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</si>
  <si>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</si>
  <si>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</si>
  <si>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</si>
  <si>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</si>
  <si>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</si>
  <si>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</si>
  <si>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愛知県　高浜市</t>
  </si>
  <si>
    <t>高浜市三高駅西駐車場</t>
  </si>
  <si>
    <t>法非適用</t>
  </si>
  <si>
    <t>駐車場整備事業</t>
  </si>
  <si>
    <t>-</t>
  </si>
  <si>
    <t>Ａ１Ｂ１</t>
  </si>
  <si>
    <t>該当数値なし</t>
  </si>
  <si>
    <t>届出駐車場</t>
  </si>
  <si>
    <t>立体式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</si>
  <si>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</si>
  <si>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</si>
  <si>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</si>
  <si>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</si>
  <si>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</si>
  <si>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</si>
  <si>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</si>
  <si>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</si>
  <si>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</si>
  <si>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名鉄三河高浜駅周辺施設利用者等の駐車場不足の解消及び駐車サービスの安定的な供給のため、日常から施設の適正な維持に努めるとともに、管理業務の委託化によりサービスの向上、財政基盤の確立に取り組んできました。
　しかし、施設整備から２０年余が経過し、各種設備の老朽化による設備の更新等の備えが必要になることから、厳しい財政状況を迎えることが懸念されます。
　引き続き、より安全な利用者サービスの提供を目指すなか、平成３０年度は指定管理者の選定、平成３２年度は利用者ニーズを踏まえ、指定管理者等からの意見を取り入れながら『経営戦略』を策定し、引き続き、健全かつ安定的な財政運営に努め、持続可能な事業運営を進めてまいります。</t>
    <rPh sb="1" eb="3">
      <t>メイテツ</t>
    </rPh>
    <rPh sb="3" eb="5">
      <t>ミカワ</t>
    </rPh>
    <rPh sb="5" eb="7">
      <t>タカハマ</t>
    </rPh>
    <rPh sb="7" eb="8">
      <t>エキ</t>
    </rPh>
    <rPh sb="8" eb="10">
      <t>シュウヘン</t>
    </rPh>
    <rPh sb="10" eb="12">
      <t>シセツ</t>
    </rPh>
    <rPh sb="12" eb="15">
      <t>リヨウシャ</t>
    </rPh>
    <rPh sb="15" eb="16">
      <t>トウ</t>
    </rPh>
    <rPh sb="17" eb="20">
      <t>チュウシャジョウ</t>
    </rPh>
    <rPh sb="20" eb="22">
      <t>ブソク</t>
    </rPh>
    <rPh sb="23" eb="25">
      <t>カイショウ</t>
    </rPh>
    <rPh sb="25" eb="26">
      <t>オヨ</t>
    </rPh>
    <rPh sb="27" eb="29">
      <t>チュウシャ</t>
    </rPh>
    <rPh sb="34" eb="37">
      <t>アンテイテキ</t>
    </rPh>
    <rPh sb="38" eb="40">
      <t>キョウキュウ</t>
    </rPh>
    <rPh sb="44" eb="46">
      <t>ニチジョウ</t>
    </rPh>
    <rPh sb="48" eb="50">
      <t>シセツ</t>
    </rPh>
    <rPh sb="51" eb="53">
      <t>テキセイ</t>
    </rPh>
    <rPh sb="54" eb="56">
      <t>イジ</t>
    </rPh>
    <rPh sb="81" eb="83">
      <t>コウジョウ</t>
    </rPh>
    <rPh sb="123" eb="125">
      <t>カクシュ</t>
    </rPh>
    <rPh sb="134" eb="136">
      <t>セツビ</t>
    </rPh>
    <rPh sb="137" eb="139">
      <t>コウシン</t>
    </rPh>
    <rPh sb="139" eb="140">
      <t>トウ</t>
    </rPh>
    <rPh sb="177" eb="178">
      <t>ヒ</t>
    </rPh>
    <rPh sb="179" eb="180">
      <t>ツヅ</t>
    </rPh>
    <rPh sb="187" eb="190">
      <t>リヨウシャ</t>
    </rPh>
    <rPh sb="198" eb="200">
      <t>メザ</t>
    </rPh>
    <rPh sb="204" eb="206">
      <t>ヘイセイ</t>
    </rPh>
    <rPh sb="208" eb="210">
      <t>ネンド</t>
    </rPh>
    <rPh sb="211" eb="213">
      <t>シテイ</t>
    </rPh>
    <rPh sb="213" eb="216">
      <t>カンリシャ</t>
    </rPh>
    <rPh sb="217" eb="219">
      <t>センテイ</t>
    </rPh>
    <rPh sb="220" eb="222">
      <t>ヘイセイ</t>
    </rPh>
    <rPh sb="224" eb="226">
      <t>ネンド</t>
    </rPh>
    <rPh sb="227" eb="230">
      <t>リヨウシャ</t>
    </rPh>
    <rPh sb="234" eb="235">
      <t>フ</t>
    </rPh>
    <rPh sb="238" eb="240">
      <t>シテイ</t>
    </rPh>
    <rPh sb="240" eb="243">
      <t>カンリシャ</t>
    </rPh>
    <rPh sb="243" eb="244">
      <t>トウ</t>
    </rPh>
    <rPh sb="247" eb="249">
      <t>イケン</t>
    </rPh>
    <rPh sb="250" eb="251">
      <t>ト</t>
    </rPh>
    <rPh sb="252" eb="253">
      <t>イ</t>
    </rPh>
    <rPh sb="258" eb="260">
      <t>ケイエイ</t>
    </rPh>
    <rPh sb="260" eb="262">
      <t>センリャク</t>
    </rPh>
    <rPh sb="264" eb="266">
      <t>サクテイ</t>
    </rPh>
    <rPh sb="277" eb="280">
      <t>アンテイテキ</t>
    </rPh>
    <rPh sb="281" eb="283">
      <t>ザイセイ</t>
    </rPh>
    <rPh sb="283" eb="285">
      <t>ウンエイ</t>
    </rPh>
    <rPh sb="286" eb="287">
      <t>ツト</t>
    </rPh>
    <rPh sb="289" eb="291">
      <t>ジゾク</t>
    </rPh>
    <rPh sb="291" eb="293">
      <t>カノウ</t>
    </rPh>
    <rPh sb="294" eb="296">
      <t>ジギョウ</t>
    </rPh>
    <rPh sb="296" eb="298">
      <t>ウンエイ</t>
    </rPh>
    <rPh sb="299" eb="300">
      <t>スス</t>
    </rPh>
    <phoneticPr fontId="6"/>
  </si>
  <si>
    <t>　「①収益的収支比率」、「④売上高ＧＯＰ比率」及び「⑤ＥＢＩＴＤＡ」の平成２６・２７年度の減少については、建物の経年劣化による補修を行ったことによる落ち込みです。平成２８年度には、共に回復しており、健全性を確保した財政運営を行っています。その一方で、本事業については、市民の利便に資する公共駐車場としての位置付けがされていることから、利用料金は、安価な料金体系となっているため、全指標とも全国平均値よりも低位で推移しています。
　なお、「②他会計補助金比率」及び「③駐車台数一台当たりの他会計補助金額」については、一般会計からの繰入れに頼ることなく、独立採算性を確保しており、事業運営は安定しています。</t>
    <rPh sb="3" eb="6">
      <t>シュウエキテキ</t>
    </rPh>
    <rPh sb="6" eb="8">
      <t>シュウシ</t>
    </rPh>
    <rPh sb="8" eb="10">
      <t>ヒリツ</t>
    </rPh>
    <rPh sb="14" eb="16">
      <t>ウリアゲ</t>
    </rPh>
    <rPh sb="16" eb="17">
      <t>ダカ</t>
    </rPh>
    <rPh sb="20" eb="22">
      <t>ヒリツ</t>
    </rPh>
    <rPh sb="23" eb="24">
      <t>オヨ</t>
    </rPh>
    <rPh sb="35" eb="37">
      <t>ヘイセイ</t>
    </rPh>
    <rPh sb="42" eb="44">
      <t>ネンド</t>
    </rPh>
    <rPh sb="45" eb="47">
      <t>ゲンショウ</t>
    </rPh>
    <rPh sb="53" eb="55">
      <t>タテモノ</t>
    </rPh>
    <rPh sb="56" eb="58">
      <t>ケイネン</t>
    </rPh>
    <rPh sb="58" eb="60">
      <t>レッカ</t>
    </rPh>
    <rPh sb="63" eb="65">
      <t>ホシュウ</t>
    </rPh>
    <rPh sb="66" eb="67">
      <t>オコナ</t>
    </rPh>
    <rPh sb="74" eb="75">
      <t>オ</t>
    </rPh>
    <rPh sb="76" eb="77">
      <t>コ</t>
    </rPh>
    <rPh sb="81" eb="83">
      <t>ヘイセイ</t>
    </rPh>
    <rPh sb="85" eb="87">
      <t>ネンド</t>
    </rPh>
    <rPh sb="90" eb="91">
      <t>トモ</t>
    </rPh>
    <rPh sb="92" eb="94">
      <t>カイフク</t>
    </rPh>
    <rPh sb="99" eb="101">
      <t>ケンゼン</t>
    </rPh>
    <rPh sb="101" eb="102">
      <t>セイ</t>
    </rPh>
    <rPh sb="103" eb="105">
      <t>カクホ</t>
    </rPh>
    <rPh sb="107" eb="109">
      <t>ザイセイ</t>
    </rPh>
    <rPh sb="109" eb="111">
      <t>ウンエイ</t>
    </rPh>
    <rPh sb="112" eb="113">
      <t>オコナ</t>
    </rPh>
    <rPh sb="121" eb="123">
      <t>イッポウ</t>
    </rPh>
    <rPh sb="125" eb="126">
      <t>ホン</t>
    </rPh>
    <rPh sb="126" eb="128">
      <t>ジギョウ</t>
    </rPh>
    <rPh sb="134" eb="136">
      <t>シミン</t>
    </rPh>
    <rPh sb="137" eb="139">
      <t>リベン</t>
    </rPh>
    <rPh sb="140" eb="141">
      <t>シ</t>
    </rPh>
    <rPh sb="143" eb="145">
      <t>コウキョウ</t>
    </rPh>
    <rPh sb="145" eb="148">
      <t>チュウシャジョウ</t>
    </rPh>
    <rPh sb="152" eb="155">
      <t>イチヅ</t>
    </rPh>
    <rPh sb="167" eb="169">
      <t>リヨウ</t>
    </rPh>
    <rPh sb="169" eb="171">
      <t>リョウキン</t>
    </rPh>
    <rPh sb="173" eb="175">
      <t>アンカ</t>
    </rPh>
    <rPh sb="176" eb="178">
      <t>リョウキン</t>
    </rPh>
    <rPh sb="178" eb="180">
      <t>タイケイ</t>
    </rPh>
    <rPh sb="194" eb="196">
      <t>ゼンコク</t>
    </rPh>
    <rPh sb="196" eb="199">
      <t>ヘイキンチ</t>
    </rPh>
    <rPh sb="202" eb="204">
      <t>テイイ</t>
    </rPh>
    <rPh sb="205" eb="207">
      <t>スイイ</t>
    </rPh>
    <rPh sb="220" eb="221">
      <t>ホカ</t>
    </rPh>
    <rPh sb="221" eb="223">
      <t>カイケイ</t>
    </rPh>
    <rPh sb="223" eb="226">
      <t>ホジョキン</t>
    </rPh>
    <rPh sb="226" eb="228">
      <t>ヒリツ</t>
    </rPh>
    <rPh sb="229" eb="230">
      <t>オヨ</t>
    </rPh>
    <rPh sb="233" eb="235">
      <t>チュウシャ</t>
    </rPh>
    <rPh sb="235" eb="237">
      <t>ダイスウ</t>
    </rPh>
    <rPh sb="237" eb="239">
      <t>１ダイ</t>
    </rPh>
    <rPh sb="239" eb="240">
      <t>ア</t>
    </rPh>
    <rPh sb="243" eb="244">
      <t>ホカ</t>
    </rPh>
    <rPh sb="244" eb="246">
      <t>カイケイ</t>
    </rPh>
    <rPh sb="246" eb="248">
      <t>ホジョ</t>
    </rPh>
    <rPh sb="248" eb="250">
      <t>キンガク</t>
    </rPh>
    <rPh sb="257" eb="259">
      <t>イッパン</t>
    </rPh>
    <rPh sb="259" eb="261">
      <t>カイケイ</t>
    </rPh>
    <rPh sb="264" eb="265">
      <t>ク</t>
    </rPh>
    <rPh sb="265" eb="266">
      <t>イ</t>
    </rPh>
    <rPh sb="268" eb="269">
      <t>タヨ</t>
    </rPh>
    <rPh sb="275" eb="277">
      <t>ドクリツ</t>
    </rPh>
    <rPh sb="277" eb="280">
      <t>サイサンセイ</t>
    </rPh>
    <rPh sb="281" eb="283">
      <t>カクホ</t>
    </rPh>
    <rPh sb="288" eb="290">
      <t>ジギョウ</t>
    </rPh>
    <rPh sb="290" eb="292">
      <t>ウンエイ</t>
    </rPh>
    <rPh sb="293" eb="295">
      <t>アンテイ</t>
    </rPh>
    <phoneticPr fontId="6"/>
  </si>
  <si>
    <t>　「⑪稼働率」については、類似施設平均値より約３５％上回っており、効率的に施設が利用されています。平均値を上回っている要因としては、高浜市いきいき広場及び名鉄三河高浜駅に隣接していることから循環的な利用がされるとともに、指定管理者のいままでに培った経験やノウハウをはじめとした企業努力による利用者サービスが根付いてきたことによるものと考えています。
　なお、平成２６年度に事前精算機を導入した結果、常時、円滑な出庫が可能となり、稼働率の向上に繋がったと判断しています。</t>
    <rPh sb="3" eb="5">
      <t>カドウ</t>
    </rPh>
    <rPh sb="5" eb="6">
      <t>リツ</t>
    </rPh>
    <rPh sb="13" eb="15">
      <t>ルイジ</t>
    </rPh>
    <rPh sb="15" eb="17">
      <t>シセツ</t>
    </rPh>
    <rPh sb="17" eb="20">
      <t>ヘイキンチ</t>
    </rPh>
    <rPh sb="22" eb="23">
      <t>ヤク</t>
    </rPh>
    <rPh sb="26" eb="28">
      <t>ウワマワ</t>
    </rPh>
    <rPh sb="33" eb="36">
      <t>コウリツテキ</t>
    </rPh>
    <rPh sb="37" eb="39">
      <t>シセツ</t>
    </rPh>
    <rPh sb="40" eb="42">
      <t>リヨウ</t>
    </rPh>
    <rPh sb="49" eb="52">
      <t>ヘイキンチ</t>
    </rPh>
    <rPh sb="53" eb="54">
      <t>ウワ</t>
    </rPh>
    <rPh sb="54" eb="55">
      <t>マワ</t>
    </rPh>
    <rPh sb="59" eb="61">
      <t>ヨウイン</t>
    </rPh>
    <rPh sb="66" eb="69">
      <t>タカハマシ</t>
    </rPh>
    <rPh sb="73" eb="75">
      <t>ヒロバ</t>
    </rPh>
    <rPh sb="75" eb="76">
      <t>オヨ</t>
    </rPh>
    <rPh sb="77" eb="79">
      <t>メイテツ</t>
    </rPh>
    <rPh sb="79" eb="81">
      <t>ミカワ</t>
    </rPh>
    <rPh sb="81" eb="83">
      <t>タカハマ</t>
    </rPh>
    <rPh sb="83" eb="84">
      <t>エキ</t>
    </rPh>
    <rPh sb="85" eb="87">
      <t>リンセツ</t>
    </rPh>
    <rPh sb="95" eb="98">
      <t>ジュンカンテキ</t>
    </rPh>
    <rPh sb="110" eb="112">
      <t>シテイ</t>
    </rPh>
    <rPh sb="112" eb="115">
      <t>カンリシャ</t>
    </rPh>
    <rPh sb="121" eb="122">
      <t>ツチカ</t>
    </rPh>
    <rPh sb="124" eb="126">
      <t>ケイケン</t>
    </rPh>
    <rPh sb="138" eb="140">
      <t>キギョウ</t>
    </rPh>
    <rPh sb="140" eb="142">
      <t>ドリョク</t>
    </rPh>
    <rPh sb="145" eb="148">
      <t>リヨウシャ</t>
    </rPh>
    <rPh sb="153" eb="155">
      <t>ネヅ</t>
    </rPh>
    <rPh sb="167" eb="168">
      <t>カンガ</t>
    </rPh>
    <rPh sb="179" eb="181">
      <t>ヘイセイ</t>
    </rPh>
    <rPh sb="183" eb="185">
      <t>ネンド</t>
    </rPh>
    <rPh sb="186" eb="188">
      <t>ジゼン</t>
    </rPh>
    <rPh sb="188" eb="191">
      <t>セイサンキ</t>
    </rPh>
    <rPh sb="192" eb="194">
      <t>ドウニュウ</t>
    </rPh>
    <rPh sb="196" eb="198">
      <t>ケッカ</t>
    </rPh>
    <rPh sb="199" eb="201">
      <t>ジョウジ</t>
    </rPh>
    <rPh sb="202" eb="204">
      <t>エンカツ</t>
    </rPh>
    <rPh sb="205" eb="207">
      <t>シュッコ</t>
    </rPh>
    <rPh sb="208" eb="210">
      <t>カノウ</t>
    </rPh>
    <rPh sb="214" eb="216">
      <t>カドウ</t>
    </rPh>
    <rPh sb="216" eb="217">
      <t>リツ</t>
    </rPh>
    <rPh sb="218" eb="220">
      <t>コウジョウ</t>
    </rPh>
    <rPh sb="221" eb="222">
      <t>ツナ</t>
    </rPh>
    <rPh sb="226" eb="228">
      <t>ハンダン</t>
    </rPh>
    <phoneticPr fontId="6"/>
  </si>
  <si>
    <t>　公共施設の維持更新にかかる財政負担が今後の財政運営に深刻な影響を及ぼすおそれがあることに鑑み、平成２７年度、公共施設マネジメントに関する基本的事項を定めるとともに、高浜市公共施設総合管理計画を策定しました。
　「⑧設備投資見込額」については、本計画に基づき、施設の経過年数、設備の定期点検の実施結果や利用者の要望等を踏まえ、優先順位に配慮した計画的な保全をすすめる必要があるなか、昇降機の更新及び照明器具の一部ＬＥＤ化への切替に係る費用を見込んでいます。
　また、地方公営企業法を適用していない及び借り入れがないため、⑥有形固定資産減価償却費、⑨累積欠損金比率及び⑩企業債残高対料金収入については「該当なし」となっています。</t>
    <rPh sb="1" eb="3">
      <t>コウキョウ</t>
    </rPh>
    <rPh sb="3" eb="5">
      <t>シセツ</t>
    </rPh>
    <rPh sb="6" eb="8">
      <t>イジ</t>
    </rPh>
    <rPh sb="8" eb="10">
      <t>コウシン</t>
    </rPh>
    <rPh sb="14" eb="16">
      <t>ザイセイ</t>
    </rPh>
    <rPh sb="16" eb="18">
      <t>フタン</t>
    </rPh>
    <rPh sb="19" eb="21">
      <t>コンゴ</t>
    </rPh>
    <rPh sb="22" eb="24">
      <t>ザイセイ</t>
    </rPh>
    <rPh sb="24" eb="26">
      <t>ウンエイ</t>
    </rPh>
    <rPh sb="27" eb="29">
      <t>シンコク</t>
    </rPh>
    <rPh sb="30" eb="32">
      <t>エイキョウ</t>
    </rPh>
    <rPh sb="33" eb="34">
      <t>オヨ</t>
    </rPh>
    <rPh sb="45" eb="46">
      <t>カンガ</t>
    </rPh>
    <rPh sb="48" eb="50">
      <t>ヘイセイ</t>
    </rPh>
    <rPh sb="52" eb="54">
      <t>ネンド</t>
    </rPh>
    <rPh sb="55" eb="57">
      <t>コウキョウ</t>
    </rPh>
    <rPh sb="57" eb="59">
      <t>シセツ</t>
    </rPh>
    <rPh sb="66" eb="67">
      <t>カン</t>
    </rPh>
    <rPh sb="69" eb="72">
      <t>キホンテキ</t>
    </rPh>
    <rPh sb="72" eb="74">
      <t>ジコウ</t>
    </rPh>
    <rPh sb="75" eb="76">
      <t>サダ</t>
    </rPh>
    <rPh sb="83" eb="86">
      <t>タカハマシ</t>
    </rPh>
    <rPh sb="86" eb="88">
      <t>コウキョウ</t>
    </rPh>
    <rPh sb="88" eb="90">
      <t>シセツ</t>
    </rPh>
    <rPh sb="90" eb="92">
      <t>ソウゴウ</t>
    </rPh>
    <rPh sb="92" eb="94">
      <t>カンリ</t>
    </rPh>
    <rPh sb="94" eb="96">
      <t>ケイカク</t>
    </rPh>
    <rPh sb="97" eb="99">
      <t>サクテイ</t>
    </rPh>
    <rPh sb="108" eb="110">
      <t>セツビ</t>
    </rPh>
    <rPh sb="110" eb="112">
      <t>トウシ</t>
    </rPh>
    <rPh sb="112" eb="114">
      <t>ミコミ</t>
    </rPh>
    <rPh sb="114" eb="115">
      <t>ガク</t>
    </rPh>
    <rPh sb="122" eb="123">
      <t>ホン</t>
    </rPh>
    <rPh sb="123" eb="125">
      <t>ケイカク</t>
    </rPh>
    <rPh sb="126" eb="127">
      <t>モト</t>
    </rPh>
    <rPh sb="130" eb="132">
      <t>シセツ</t>
    </rPh>
    <rPh sb="133" eb="135">
      <t>ケイカ</t>
    </rPh>
    <rPh sb="135" eb="137">
      <t>ネンスウ</t>
    </rPh>
    <rPh sb="138" eb="140">
      <t>セツビ</t>
    </rPh>
    <rPh sb="141" eb="143">
      <t>テイキ</t>
    </rPh>
    <rPh sb="143" eb="145">
      <t>テンケン</t>
    </rPh>
    <rPh sb="146" eb="148">
      <t>ジッシ</t>
    </rPh>
    <rPh sb="148" eb="150">
      <t>ケッカ</t>
    </rPh>
    <rPh sb="151" eb="154">
      <t>リヨウシャ</t>
    </rPh>
    <rPh sb="155" eb="157">
      <t>ヨウボウ</t>
    </rPh>
    <rPh sb="157" eb="158">
      <t>トウ</t>
    </rPh>
    <rPh sb="159" eb="160">
      <t>フ</t>
    </rPh>
    <rPh sb="163" eb="165">
      <t>ユウセン</t>
    </rPh>
    <rPh sb="165" eb="167">
      <t>ジュンイ</t>
    </rPh>
    <rPh sb="168" eb="170">
      <t>ハイリョ</t>
    </rPh>
    <rPh sb="172" eb="175">
      <t>ケイカクテキ</t>
    </rPh>
    <rPh sb="176" eb="178">
      <t>ホゼン</t>
    </rPh>
    <rPh sb="183" eb="185">
      <t>ヒツヨウ</t>
    </rPh>
    <rPh sb="191" eb="194">
      <t>ショウコウキ</t>
    </rPh>
    <rPh sb="195" eb="197">
      <t>コウシン</t>
    </rPh>
    <rPh sb="197" eb="198">
      <t>オヨ</t>
    </rPh>
    <rPh sb="199" eb="201">
      <t>ショウメイ</t>
    </rPh>
    <rPh sb="201" eb="203">
      <t>キグ</t>
    </rPh>
    <rPh sb="204" eb="206">
      <t>イチブ</t>
    </rPh>
    <rPh sb="209" eb="210">
      <t>カ</t>
    </rPh>
    <rPh sb="212" eb="214">
      <t>キリカエ</t>
    </rPh>
    <rPh sb="215" eb="216">
      <t>カカ</t>
    </rPh>
    <rPh sb="217" eb="219">
      <t>ヒヨウ</t>
    </rPh>
    <rPh sb="220" eb="222">
      <t>ミコ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</si>
</sst>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Fill="1" applyBorder="1" applyAlignment="1" applyProtection="1">
      <alignment horizontal="left" vertical="top" shrinkToFit="1"/>
      <protection hidden="1"/>
    </xf>
    <xf numFmtId="0" fontId="5" fillId="0" borderId="7" xfId="1" applyFont="1" applyFill="1" applyBorder="1" applyAlignment="1" applyProtection="1">
      <alignment horizontal="left" vertical="top" shrinkToFit="1"/>
      <protection hidden="1"/>
    </xf>
    <xf numFmtId="0" fontId="5" fillId="0" borderId="8" xfId="1" applyFont="1" applyFill="1" applyBorder="1" applyAlignment="1" applyProtection="1">
      <alignment horizontal="left" vertical="top" shrinkToFit="1"/>
      <protection hidden="1"/>
    </xf>
    <xf numFmtId="0" fontId="7" fillId="0" borderId="9" xfId="1" applyFont="1" applyFill="1" applyBorder="1" applyAlignment="1" applyProtection="1">
      <alignment horizontal="left" vertical="top" wrapText="1"/>
      <protection locked="0"/>
    </xf>
    <xf numFmtId="0" fontId="7" fillId="0" borderId="0" xfId="1" applyFont="1" applyFill="1" applyBorder="1" applyAlignment="1" applyProtection="1">
      <alignment horizontal="left" vertical="top" wrapText="1"/>
      <protection locked="0"/>
    </xf>
    <xf numFmtId="0" fontId="7" fillId="0" borderId="10" xfId="1" applyFont="1" applyFill="1" applyBorder="1" applyAlignment="1" applyProtection="1">
      <alignment horizontal="left" vertical="top" wrapText="1"/>
      <protection locked="0"/>
    </xf>
    <xf numFmtId="0" fontId="7" fillId="0" borderId="11" xfId="1" applyFont="1" applyFill="1" applyBorder="1" applyAlignment="1" applyProtection="1">
      <alignment horizontal="left" vertical="top" wrapText="1"/>
      <protection locked="0"/>
    </xf>
    <xf numFmtId="0" fontId="7" fillId="0" borderId="1" xfId="1" applyFont="1" applyFill="1" applyBorder="1" applyAlignment="1" applyProtection="1">
      <alignment horizontal="left" vertical="top" wrapText="1"/>
      <protection locked="0"/>
    </xf>
    <xf numFmtId="0" fontId="7" fillId="0" borderId="12" xfId="1" applyFont="1" applyFill="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5" borderId="5" xfId="1" applyNumberFormat="1" applyFont="1" applyFill="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149.19999999999999</c:v>
                </c:pt>
                <c:pt idx="1">
                  <c:v>154</c:v>
                </c:pt>
                <c:pt idx="2">
                  <c:v>139</c:v>
                </c:pt>
                <c:pt idx="3">
                  <c:v>149.19999999999999</c:v>
                </c:pt>
                <c:pt idx="4">
                  <c:v>168.3</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78595200"/>
        <c:axId val="785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78595200"/>
        <c:axId val="78597120"/>
      </c:lineChart>
      <c:dateAx>
        <c:axId val="78595200"/>
        <c:scaling>
          <c:orientation val="minMax"/>
        </c:scaling>
        <c:delete val="1"/>
        <c:axPos val="b"/>
        <c:numFmt formatCode="ge" sourceLinked="1"/>
        <c:majorTickMark val="none"/>
        <c:minorTickMark val="none"/>
        <c:tickLblPos val="none"/>
        <c:crossAx val="78597120"/>
        <c:crosses val="autoZero"/>
        <c:auto val="1"/>
        <c:lblOffset val="100"/>
        <c:baseTimeUnit val="years"/>
      </c:dateAx>
      <c:valAx>
        <c:axId val="7859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59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1194496"/>
        <c:axId val="911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1194496"/>
        <c:axId val="91196416"/>
      </c:lineChart>
      <c:dateAx>
        <c:axId val="91194496"/>
        <c:scaling>
          <c:orientation val="minMax"/>
        </c:scaling>
        <c:delete val="1"/>
        <c:axPos val="b"/>
        <c:numFmt formatCode="ge" sourceLinked="1"/>
        <c:majorTickMark val="none"/>
        <c:minorTickMark val="none"/>
        <c:tickLblPos val="none"/>
        <c:crossAx val="91196416"/>
        <c:crosses val="autoZero"/>
        <c:auto val="1"/>
        <c:lblOffset val="100"/>
        <c:baseTimeUnit val="years"/>
      </c:dateAx>
      <c:valAx>
        <c:axId val="91196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19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6625408"/>
        <c:axId val="966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6625408"/>
        <c:axId val="96627328"/>
      </c:lineChart>
      <c:dateAx>
        <c:axId val="96625408"/>
        <c:scaling>
          <c:orientation val="minMax"/>
        </c:scaling>
        <c:delete val="1"/>
        <c:axPos val="b"/>
        <c:numFmt formatCode="ge" sourceLinked="1"/>
        <c:majorTickMark val="none"/>
        <c:minorTickMark val="none"/>
        <c:tickLblPos val="none"/>
        <c:crossAx val="96627328"/>
        <c:crosses val="autoZero"/>
        <c:auto val="1"/>
        <c:lblOffset val="100"/>
        <c:baseTimeUnit val="years"/>
      </c:dateAx>
      <c:valAx>
        <c:axId val="9662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62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6670080"/>
        <c:axId val="9667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6670080"/>
        <c:axId val="96672000"/>
      </c:lineChart>
      <c:dateAx>
        <c:axId val="96670080"/>
        <c:scaling>
          <c:orientation val="minMax"/>
        </c:scaling>
        <c:delete val="1"/>
        <c:axPos val="b"/>
        <c:numFmt formatCode="ge" sourceLinked="1"/>
        <c:majorTickMark val="none"/>
        <c:minorTickMark val="none"/>
        <c:tickLblPos val="none"/>
        <c:crossAx val="96672000"/>
        <c:crosses val="autoZero"/>
        <c:auto val="1"/>
        <c:lblOffset val="100"/>
        <c:baseTimeUnit val="years"/>
      </c:dateAx>
      <c:valAx>
        <c:axId val="9667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67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6712576"/>
        <c:axId val="967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6712576"/>
        <c:axId val="96722944"/>
      </c:lineChart>
      <c:dateAx>
        <c:axId val="96712576"/>
        <c:scaling>
          <c:orientation val="minMax"/>
        </c:scaling>
        <c:delete val="1"/>
        <c:axPos val="b"/>
        <c:numFmt formatCode="ge" sourceLinked="1"/>
        <c:majorTickMark val="none"/>
        <c:minorTickMark val="none"/>
        <c:tickLblPos val="none"/>
        <c:crossAx val="96722944"/>
        <c:crosses val="autoZero"/>
        <c:auto val="1"/>
        <c:lblOffset val="100"/>
        <c:baseTimeUnit val="years"/>
      </c:dateAx>
      <c:valAx>
        <c:axId val="9672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6765440"/>
        <c:axId val="967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6765440"/>
        <c:axId val="96767360"/>
      </c:lineChart>
      <c:dateAx>
        <c:axId val="96765440"/>
        <c:scaling>
          <c:orientation val="minMax"/>
        </c:scaling>
        <c:delete val="1"/>
        <c:axPos val="b"/>
        <c:numFmt formatCode="ge" sourceLinked="1"/>
        <c:majorTickMark val="none"/>
        <c:minorTickMark val="none"/>
        <c:tickLblPos val="none"/>
        <c:crossAx val="96767360"/>
        <c:crosses val="autoZero"/>
        <c:auto val="1"/>
        <c:lblOffset val="100"/>
        <c:baseTimeUnit val="years"/>
      </c:dateAx>
      <c:valAx>
        <c:axId val="96767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76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156.80000000000001</c:v>
                </c:pt>
                <c:pt idx="1">
                  <c:v>157.30000000000001</c:v>
                </c:pt>
                <c:pt idx="2">
                  <c:v>158.4</c:v>
                </c:pt>
                <c:pt idx="3">
                  <c:v>169.9</c:v>
                </c:pt>
                <c:pt idx="4">
                  <c:v>170.3</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6791552"/>
        <c:axId val="9681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6791552"/>
        <c:axId val="96818304"/>
      </c:lineChart>
      <c:dateAx>
        <c:axId val="96791552"/>
        <c:scaling>
          <c:orientation val="minMax"/>
        </c:scaling>
        <c:delete val="1"/>
        <c:axPos val="b"/>
        <c:numFmt formatCode="ge" sourceLinked="1"/>
        <c:majorTickMark val="none"/>
        <c:minorTickMark val="none"/>
        <c:tickLblPos val="none"/>
        <c:crossAx val="96818304"/>
        <c:crosses val="autoZero"/>
        <c:auto val="1"/>
        <c:lblOffset val="100"/>
        <c:baseTimeUnit val="years"/>
      </c:dateAx>
      <c:valAx>
        <c:axId val="9681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9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33</c:v>
                </c:pt>
                <c:pt idx="1">
                  <c:v>35</c:v>
                </c:pt>
                <c:pt idx="2">
                  <c:v>28</c:v>
                </c:pt>
                <c:pt idx="3">
                  <c:v>32.9</c:v>
                </c:pt>
                <c:pt idx="4">
                  <c:v>37.4</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6848512"/>
        <c:axId val="968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6848512"/>
        <c:axId val="96858880"/>
      </c:lineChart>
      <c:dateAx>
        <c:axId val="96848512"/>
        <c:scaling>
          <c:orientation val="minMax"/>
        </c:scaling>
        <c:delete val="1"/>
        <c:axPos val="b"/>
        <c:numFmt formatCode="ge" sourceLinked="1"/>
        <c:majorTickMark val="none"/>
        <c:minorTickMark val="none"/>
        <c:tickLblPos val="none"/>
        <c:crossAx val="96858880"/>
        <c:crosses val="autoZero"/>
        <c:auto val="1"/>
        <c:lblOffset val="100"/>
        <c:baseTimeUnit val="years"/>
      </c:dateAx>
      <c:valAx>
        <c:axId val="96858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84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10211</c:v>
                </c:pt>
                <c:pt idx="1">
                  <c:v>10490</c:v>
                </c:pt>
                <c:pt idx="2">
                  <c:v>8679</c:v>
                </c:pt>
                <c:pt idx="3">
                  <c:v>10676</c:v>
                </c:pt>
                <c:pt idx="4">
                  <c:v>14160</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6884608"/>
        <c:axId val="9690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6884608"/>
        <c:axId val="96903168"/>
      </c:lineChart>
      <c:dateAx>
        <c:axId val="96884608"/>
        <c:scaling>
          <c:orientation val="minMax"/>
        </c:scaling>
        <c:delete val="1"/>
        <c:axPos val="b"/>
        <c:numFmt formatCode="ge" sourceLinked="1"/>
        <c:majorTickMark val="none"/>
        <c:minorTickMark val="none"/>
        <c:tickLblPos val="none"/>
        <c:crossAx val="96903168"/>
        <c:crosses val="autoZero"/>
        <c:auto val="1"/>
        <c:lblOffset val="100"/>
        <c:baseTimeUnit val="years"/>
      </c:dateAx>
      <c:valAx>
        <c:axId val="96903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88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1" zoomScaleNormal="100" zoomScaleSheetLayoutView="70" workbookViewId="0">
      <selection activeCell="ND32" sqref="ND32:NR47"/>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41" t="str">
        <f>データ!H6&amp;"　"&amp;データ!I6</f>
        <v>愛知県高浜市　高浜市三高駅西駐車場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5"/>
      <c r="GZ7" s="5"/>
      <c r="HA7" s="5"/>
      <c r="HB7" s="5"/>
      <c r="HC7" s="5"/>
      <c r="HD7" s="5"/>
      <c r="HE7" s="5"/>
      <c r="HF7" s="5"/>
      <c r="HG7" s="5"/>
      <c r="HH7" s="5"/>
      <c r="HI7" s="5"/>
      <c r="HJ7" s="5"/>
      <c r="HK7" s="5"/>
      <c r="HL7" s="5"/>
      <c r="HM7" s="5"/>
      <c r="HN7" s="5"/>
      <c r="HO7" s="5"/>
      <c r="HP7" s="5"/>
      <c r="HQ7" s="5"/>
      <c r="HR7" s="5"/>
      <c r="HS7" s="5"/>
      <c r="HT7" s="5"/>
      <c r="HU7" s="5"/>
      <c r="HV7" s="5"/>
      <c r="HW7" s="5"/>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4"/>
      <c r="ND7" s="7" t="s">
        <v>9</v>
      </c>
      <c r="NE7" s="8"/>
      <c r="NF7" s="8"/>
      <c r="NG7" s="8"/>
      <c r="NH7" s="8"/>
      <c r="NI7" s="8"/>
      <c r="NJ7" s="8"/>
      <c r="NK7" s="8"/>
      <c r="NL7" s="8"/>
      <c r="NM7" s="8"/>
      <c r="NN7" s="8"/>
      <c r="NO7" s="8"/>
      <c r="NP7" s="8"/>
      <c r="NQ7" s="9"/>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Ａ１Ｂ１</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37" t="s">
        <v>131</v>
      </c>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5"/>
      <c r="GZ8" s="5"/>
      <c r="HA8" s="5"/>
      <c r="HB8" s="5"/>
      <c r="HC8" s="5"/>
      <c r="HD8" s="5"/>
      <c r="HE8" s="5"/>
      <c r="HF8" s="5"/>
      <c r="HG8" s="5"/>
      <c r="HH8" s="5"/>
      <c r="HI8" s="5"/>
      <c r="HJ8" s="5"/>
      <c r="HK8" s="5"/>
      <c r="HL8" s="5"/>
      <c r="HM8" s="5"/>
      <c r="HN8" s="5"/>
      <c r="HO8" s="5"/>
      <c r="HP8" s="5"/>
      <c r="HQ8" s="5"/>
      <c r="HR8" s="5"/>
      <c r="HS8" s="5"/>
      <c r="HT8" s="5"/>
      <c r="HU8" s="5"/>
      <c r="HV8" s="5"/>
      <c r="HW8" s="5"/>
      <c r="HX8" s="127" t="str">
        <f>データ!S7</f>
        <v>駅</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無</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4149</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4"/>
      <c r="ND8" s="131" t="s">
        <v>10</v>
      </c>
      <c r="NE8" s="132"/>
      <c r="NF8" s="10" t="s">
        <v>11</v>
      </c>
      <c r="NG8" s="11"/>
      <c r="NH8" s="11"/>
      <c r="NI8" s="11"/>
      <c r="NJ8" s="11"/>
      <c r="NK8" s="11"/>
      <c r="NL8" s="11"/>
      <c r="NM8" s="11"/>
      <c r="NN8" s="11"/>
      <c r="NO8" s="11"/>
      <c r="NP8" s="11"/>
      <c r="NQ8" s="12"/>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4"/>
      <c r="ND9" s="138" t="s">
        <v>19</v>
      </c>
      <c r="NE9" s="139"/>
      <c r="NF9" s="13" t="s">
        <v>20</v>
      </c>
      <c r="NG9" s="14"/>
      <c r="NH9" s="14"/>
      <c r="NI9" s="14"/>
      <c r="NJ9" s="14"/>
      <c r="NK9" s="14"/>
      <c r="NL9" s="14"/>
      <c r="NM9" s="14"/>
      <c r="NN9" s="14"/>
      <c r="NO9" s="14"/>
      <c r="NP9" s="14"/>
      <c r="NQ9" s="15"/>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tr">
        <f>データ!P7</f>
        <v>届出駐車場</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3" t="str">
        <f>データ!Q7</f>
        <v>立体式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21</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6">
        <f>データ!V7</f>
        <v>219</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120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代行制</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9" t="s">
        <v>23</v>
      </c>
      <c r="NE11" s="129"/>
      <c r="NF11" s="129"/>
      <c r="NG11" s="129"/>
      <c r="NH11" s="129"/>
      <c r="NI11" s="129"/>
      <c r="NJ11" s="129"/>
      <c r="NK11" s="129"/>
      <c r="NL11" s="129"/>
      <c r="NM11" s="129"/>
      <c r="NN11" s="129"/>
      <c r="NO11" s="129"/>
      <c r="NP11" s="129"/>
      <c r="NQ11" s="129"/>
      <c r="NR11" s="129"/>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9"/>
      <c r="NE12" s="129"/>
      <c r="NF12" s="129"/>
      <c r="NG12" s="129"/>
      <c r="NH12" s="129"/>
      <c r="NI12" s="129"/>
      <c r="NJ12" s="129"/>
      <c r="NK12" s="129"/>
      <c r="NL12" s="129"/>
      <c r="NM12" s="129"/>
      <c r="NN12" s="129"/>
      <c r="NO12" s="129"/>
      <c r="NP12" s="129"/>
      <c r="NQ12" s="129"/>
      <c r="NR12" s="129"/>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0"/>
      <c r="NE13" s="130"/>
      <c r="NF13" s="130"/>
      <c r="NG13" s="130"/>
      <c r="NH13" s="130"/>
      <c r="NI13" s="130"/>
      <c r="NJ13" s="130"/>
      <c r="NK13" s="130"/>
      <c r="NL13" s="130"/>
      <c r="NM13" s="130"/>
      <c r="NN13" s="130"/>
      <c r="NO13" s="130"/>
      <c r="NP13" s="130"/>
      <c r="NQ13" s="130"/>
      <c r="NR13" s="130"/>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117" t="s">
        <v>26</v>
      </c>
      <c r="NE14" s="118"/>
      <c r="NF14" s="118"/>
      <c r="NG14" s="118"/>
      <c r="NH14" s="118"/>
      <c r="NI14" s="118"/>
      <c r="NJ14" s="118"/>
      <c r="NK14" s="118"/>
      <c r="NL14" s="118"/>
      <c r="NM14" s="118"/>
      <c r="NN14" s="118"/>
      <c r="NO14" s="118"/>
      <c r="NP14" s="118"/>
      <c r="NQ14" s="118"/>
      <c r="NR14" s="119"/>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133</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149.19999999999999</v>
      </c>
      <c r="V31" s="111"/>
      <c r="W31" s="111"/>
      <c r="X31" s="111"/>
      <c r="Y31" s="111"/>
      <c r="Z31" s="111"/>
      <c r="AA31" s="111"/>
      <c r="AB31" s="111"/>
      <c r="AC31" s="111"/>
      <c r="AD31" s="111"/>
      <c r="AE31" s="111"/>
      <c r="AF31" s="111"/>
      <c r="AG31" s="111"/>
      <c r="AH31" s="111"/>
      <c r="AI31" s="111"/>
      <c r="AJ31" s="111"/>
      <c r="AK31" s="111"/>
      <c r="AL31" s="111"/>
      <c r="AM31" s="111"/>
      <c r="AN31" s="111">
        <f>データ!Z7</f>
        <v>154</v>
      </c>
      <c r="AO31" s="111"/>
      <c r="AP31" s="111"/>
      <c r="AQ31" s="111"/>
      <c r="AR31" s="111"/>
      <c r="AS31" s="111"/>
      <c r="AT31" s="111"/>
      <c r="AU31" s="111"/>
      <c r="AV31" s="111"/>
      <c r="AW31" s="111"/>
      <c r="AX31" s="111"/>
      <c r="AY31" s="111"/>
      <c r="AZ31" s="111"/>
      <c r="BA31" s="111"/>
      <c r="BB31" s="111"/>
      <c r="BC31" s="111"/>
      <c r="BD31" s="111"/>
      <c r="BE31" s="111"/>
      <c r="BF31" s="111"/>
      <c r="BG31" s="111">
        <f>データ!AA7</f>
        <v>139</v>
      </c>
      <c r="BH31" s="111"/>
      <c r="BI31" s="111"/>
      <c r="BJ31" s="111"/>
      <c r="BK31" s="111"/>
      <c r="BL31" s="111"/>
      <c r="BM31" s="111"/>
      <c r="BN31" s="111"/>
      <c r="BO31" s="111"/>
      <c r="BP31" s="111"/>
      <c r="BQ31" s="111"/>
      <c r="BR31" s="111"/>
      <c r="BS31" s="111"/>
      <c r="BT31" s="111"/>
      <c r="BU31" s="111"/>
      <c r="BV31" s="111"/>
      <c r="BW31" s="111"/>
      <c r="BX31" s="111"/>
      <c r="BY31" s="111"/>
      <c r="BZ31" s="111">
        <f>データ!AB7</f>
        <v>149.19999999999999</v>
      </c>
      <c r="CA31" s="111"/>
      <c r="CB31" s="111"/>
      <c r="CC31" s="111"/>
      <c r="CD31" s="111"/>
      <c r="CE31" s="111"/>
      <c r="CF31" s="111"/>
      <c r="CG31" s="111"/>
      <c r="CH31" s="111"/>
      <c r="CI31" s="111"/>
      <c r="CJ31" s="111"/>
      <c r="CK31" s="111"/>
      <c r="CL31" s="111"/>
      <c r="CM31" s="111"/>
      <c r="CN31" s="111"/>
      <c r="CO31" s="111"/>
      <c r="CP31" s="111"/>
      <c r="CQ31" s="111"/>
      <c r="CR31" s="111"/>
      <c r="CS31" s="111">
        <f>データ!AC7</f>
        <v>168.3</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156.80000000000001</v>
      </c>
      <c r="JD31" s="82"/>
      <c r="JE31" s="82"/>
      <c r="JF31" s="82"/>
      <c r="JG31" s="82"/>
      <c r="JH31" s="82"/>
      <c r="JI31" s="82"/>
      <c r="JJ31" s="82"/>
      <c r="JK31" s="82"/>
      <c r="JL31" s="82"/>
      <c r="JM31" s="82"/>
      <c r="JN31" s="82"/>
      <c r="JO31" s="82"/>
      <c r="JP31" s="82"/>
      <c r="JQ31" s="82"/>
      <c r="JR31" s="82"/>
      <c r="JS31" s="82"/>
      <c r="JT31" s="82"/>
      <c r="JU31" s="83"/>
      <c r="JV31" s="81">
        <f>データ!DL7</f>
        <v>157.30000000000001</v>
      </c>
      <c r="JW31" s="82"/>
      <c r="JX31" s="82"/>
      <c r="JY31" s="82"/>
      <c r="JZ31" s="82"/>
      <c r="KA31" s="82"/>
      <c r="KB31" s="82"/>
      <c r="KC31" s="82"/>
      <c r="KD31" s="82"/>
      <c r="KE31" s="82"/>
      <c r="KF31" s="82"/>
      <c r="KG31" s="82"/>
      <c r="KH31" s="82"/>
      <c r="KI31" s="82"/>
      <c r="KJ31" s="82"/>
      <c r="KK31" s="82"/>
      <c r="KL31" s="82"/>
      <c r="KM31" s="82"/>
      <c r="KN31" s="83"/>
      <c r="KO31" s="81">
        <f>データ!DM7</f>
        <v>158.4</v>
      </c>
      <c r="KP31" s="82"/>
      <c r="KQ31" s="82"/>
      <c r="KR31" s="82"/>
      <c r="KS31" s="82"/>
      <c r="KT31" s="82"/>
      <c r="KU31" s="82"/>
      <c r="KV31" s="82"/>
      <c r="KW31" s="82"/>
      <c r="KX31" s="82"/>
      <c r="KY31" s="82"/>
      <c r="KZ31" s="82"/>
      <c r="LA31" s="82"/>
      <c r="LB31" s="82"/>
      <c r="LC31" s="82"/>
      <c r="LD31" s="82"/>
      <c r="LE31" s="82"/>
      <c r="LF31" s="82"/>
      <c r="LG31" s="83"/>
      <c r="LH31" s="81">
        <f>データ!DN7</f>
        <v>169.9</v>
      </c>
      <c r="LI31" s="82"/>
      <c r="LJ31" s="82"/>
      <c r="LK31" s="82"/>
      <c r="LL31" s="82"/>
      <c r="LM31" s="82"/>
      <c r="LN31" s="82"/>
      <c r="LO31" s="82"/>
      <c r="LP31" s="82"/>
      <c r="LQ31" s="82"/>
      <c r="LR31" s="82"/>
      <c r="LS31" s="82"/>
      <c r="LT31" s="82"/>
      <c r="LU31" s="82"/>
      <c r="LV31" s="82"/>
      <c r="LW31" s="82"/>
      <c r="LX31" s="82"/>
      <c r="LY31" s="82"/>
      <c r="LZ31" s="83"/>
      <c r="MA31" s="81">
        <f>データ!DO7</f>
        <v>170.3</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124.7</v>
      </c>
      <c r="V32" s="111"/>
      <c r="W32" s="111"/>
      <c r="X32" s="111"/>
      <c r="Y32" s="111"/>
      <c r="Z32" s="111"/>
      <c r="AA32" s="111"/>
      <c r="AB32" s="111"/>
      <c r="AC32" s="111"/>
      <c r="AD32" s="111"/>
      <c r="AE32" s="111"/>
      <c r="AF32" s="111"/>
      <c r="AG32" s="111"/>
      <c r="AH32" s="111"/>
      <c r="AI32" s="111"/>
      <c r="AJ32" s="111"/>
      <c r="AK32" s="111"/>
      <c r="AL32" s="111"/>
      <c r="AM32" s="111"/>
      <c r="AN32" s="111">
        <f>データ!AE7</f>
        <v>135.6</v>
      </c>
      <c r="AO32" s="111"/>
      <c r="AP32" s="111"/>
      <c r="AQ32" s="111"/>
      <c r="AR32" s="111"/>
      <c r="AS32" s="111"/>
      <c r="AT32" s="111"/>
      <c r="AU32" s="111"/>
      <c r="AV32" s="111"/>
      <c r="AW32" s="111"/>
      <c r="AX32" s="111"/>
      <c r="AY32" s="111"/>
      <c r="AZ32" s="111"/>
      <c r="BA32" s="111"/>
      <c r="BB32" s="111"/>
      <c r="BC32" s="111"/>
      <c r="BD32" s="111"/>
      <c r="BE32" s="111"/>
      <c r="BF32" s="111"/>
      <c r="BG32" s="111">
        <f>データ!AF7</f>
        <v>176.5</v>
      </c>
      <c r="BH32" s="111"/>
      <c r="BI32" s="111"/>
      <c r="BJ32" s="111"/>
      <c r="BK32" s="111"/>
      <c r="BL32" s="111"/>
      <c r="BM32" s="111"/>
      <c r="BN32" s="111"/>
      <c r="BO32" s="111"/>
      <c r="BP32" s="111"/>
      <c r="BQ32" s="111"/>
      <c r="BR32" s="111"/>
      <c r="BS32" s="111"/>
      <c r="BT32" s="111"/>
      <c r="BU32" s="111"/>
      <c r="BV32" s="111"/>
      <c r="BW32" s="111"/>
      <c r="BX32" s="111"/>
      <c r="BY32" s="111"/>
      <c r="BZ32" s="111">
        <f>データ!AG7</f>
        <v>231.4</v>
      </c>
      <c r="CA32" s="111"/>
      <c r="CB32" s="111"/>
      <c r="CC32" s="111"/>
      <c r="CD32" s="111"/>
      <c r="CE32" s="111"/>
      <c r="CF32" s="111"/>
      <c r="CG32" s="111"/>
      <c r="CH32" s="111"/>
      <c r="CI32" s="111"/>
      <c r="CJ32" s="111"/>
      <c r="CK32" s="111"/>
      <c r="CL32" s="111"/>
      <c r="CM32" s="111"/>
      <c r="CN32" s="111"/>
      <c r="CO32" s="111"/>
      <c r="CP32" s="111"/>
      <c r="CQ32" s="111"/>
      <c r="CR32" s="111"/>
      <c r="CS32" s="111">
        <f>データ!AH7</f>
        <v>151.19999999999999</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21.4</v>
      </c>
      <c r="EM32" s="111"/>
      <c r="EN32" s="111"/>
      <c r="EO32" s="111"/>
      <c r="EP32" s="111"/>
      <c r="EQ32" s="111"/>
      <c r="ER32" s="111"/>
      <c r="ES32" s="111"/>
      <c r="ET32" s="111"/>
      <c r="EU32" s="111"/>
      <c r="EV32" s="111"/>
      <c r="EW32" s="111"/>
      <c r="EX32" s="111"/>
      <c r="EY32" s="111"/>
      <c r="EZ32" s="111"/>
      <c r="FA32" s="111"/>
      <c r="FB32" s="111"/>
      <c r="FC32" s="111"/>
      <c r="FD32" s="111"/>
      <c r="FE32" s="111">
        <f>データ!AP7</f>
        <v>24.8</v>
      </c>
      <c r="FF32" s="111"/>
      <c r="FG32" s="111"/>
      <c r="FH32" s="111"/>
      <c r="FI32" s="111"/>
      <c r="FJ32" s="111"/>
      <c r="FK32" s="111"/>
      <c r="FL32" s="111"/>
      <c r="FM32" s="111"/>
      <c r="FN32" s="111"/>
      <c r="FO32" s="111"/>
      <c r="FP32" s="111"/>
      <c r="FQ32" s="111"/>
      <c r="FR32" s="111"/>
      <c r="FS32" s="111"/>
      <c r="FT32" s="111"/>
      <c r="FU32" s="111"/>
      <c r="FV32" s="111"/>
      <c r="FW32" s="111"/>
      <c r="FX32" s="111">
        <f>データ!AQ7</f>
        <v>20.3</v>
      </c>
      <c r="FY32" s="111"/>
      <c r="FZ32" s="111"/>
      <c r="GA32" s="111"/>
      <c r="GB32" s="111"/>
      <c r="GC32" s="111"/>
      <c r="GD32" s="111"/>
      <c r="GE32" s="111"/>
      <c r="GF32" s="111"/>
      <c r="GG32" s="111"/>
      <c r="GH32" s="111"/>
      <c r="GI32" s="111"/>
      <c r="GJ32" s="111"/>
      <c r="GK32" s="111"/>
      <c r="GL32" s="111"/>
      <c r="GM32" s="111"/>
      <c r="GN32" s="111"/>
      <c r="GO32" s="111"/>
      <c r="GP32" s="111"/>
      <c r="GQ32" s="111">
        <f>データ!AR7</f>
        <v>20.2</v>
      </c>
      <c r="GR32" s="111"/>
      <c r="GS32" s="111"/>
      <c r="GT32" s="111"/>
      <c r="GU32" s="111"/>
      <c r="GV32" s="111"/>
      <c r="GW32" s="111"/>
      <c r="GX32" s="111"/>
      <c r="GY32" s="111"/>
      <c r="GZ32" s="111"/>
      <c r="HA32" s="111"/>
      <c r="HB32" s="111"/>
      <c r="HC32" s="111"/>
      <c r="HD32" s="111"/>
      <c r="HE32" s="111"/>
      <c r="HF32" s="111"/>
      <c r="HG32" s="111"/>
      <c r="HH32" s="111"/>
      <c r="HI32" s="111"/>
      <c r="HJ32" s="111">
        <f>データ!AS7</f>
        <v>19.8</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128.80000000000001</v>
      </c>
      <c r="JD32" s="82"/>
      <c r="JE32" s="82"/>
      <c r="JF32" s="82"/>
      <c r="JG32" s="82"/>
      <c r="JH32" s="82"/>
      <c r="JI32" s="82"/>
      <c r="JJ32" s="82"/>
      <c r="JK32" s="82"/>
      <c r="JL32" s="82"/>
      <c r="JM32" s="82"/>
      <c r="JN32" s="82"/>
      <c r="JO32" s="82"/>
      <c r="JP32" s="82"/>
      <c r="JQ32" s="82"/>
      <c r="JR32" s="82"/>
      <c r="JS32" s="82"/>
      <c r="JT32" s="82"/>
      <c r="JU32" s="83"/>
      <c r="JV32" s="81">
        <f>データ!DQ7</f>
        <v>129.9</v>
      </c>
      <c r="JW32" s="82"/>
      <c r="JX32" s="82"/>
      <c r="JY32" s="82"/>
      <c r="JZ32" s="82"/>
      <c r="KA32" s="82"/>
      <c r="KB32" s="82"/>
      <c r="KC32" s="82"/>
      <c r="KD32" s="82"/>
      <c r="KE32" s="82"/>
      <c r="KF32" s="82"/>
      <c r="KG32" s="82"/>
      <c r="KH32" s="82"/>
      <c r="KI32" s="82"/>
      <c r="KJ32" s="82"/>
      <c r="KK32" s="82"/>
      <c r="KL32" s="82"/>
      <c r="KM32" s="82"/>
      <c r="KN32" s="83"/>
      <c r="KO32" s="81">
        <f>データ!DR7</f>
        <v>131.6</v>
      </c>
      <c r="KP32" s="82"/>
      <c r="KQ32" s="82"/>
      <c r="KR32" s="82"/>
      <c r="KS32" s="82"/>
      <c r="KT32" s="82"/>
      <c r="KU32" s="82"/>
      <c r="KV32" s="82"/>
      <c r="KW32" s="82"/>
      <c r="KX32" s="82"/>
      <c r="KY32" s="82"/>
      <c r="KZ32" s="82"/>
      <c r="LA32" s="82"/>
      <c r="LB32" s="82"/>
      <c r="LC32" s="82"/>
      <c r="LD32" s="82"/>
      <c r="LE32" s="82"/>
      <c r="LF32" s="82"/>
      <c r="LG32" s="83"/>
      <c r="LH32" s="81">
        <f>データ!DS7</f>
        <v>134.19999999999999</v>
      </c>
      <c r="LI32" s="82"/>
      <c r="LJ32" s="82"/>
      <c r="LK32" s="82"/>
      <c r="LL32" s="82"/>
      <c r="LM32" s="82"/>
      <c r="LN32" s="82"/>
      <c r="LO32" s="82"/>
      <c r="LP32" s="82"/>
      <c r="LQ32" s="82"/>
      <c r="LR32" s="82"/>
      <c r="LS32" s="82"/>
      <c r="LT32" s="82"/>
      <c r="LU32" s="82"/>
      <c r="LV32" s="82"/>
      <c r="LW32" s="82"/>
      <c r="LX32" s="82"/>
      <c r="LY32" s="82"/>
      <c r="LZ32" s="83"/>
      <c r="MA32" s="81">
        <f>データ!DT7</f>
        <v>134.4</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135</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134</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33</v>
      </c>
      <c r="EM52" s="111"/>
      <c r="EN52" s="111"/>
      <c r="EO52" s="111"/>
      <c r="EP52" s="111"/>
      <c r="EQ52" s="111"/>
      <c r="ER52" s="111"/>
      <c r="ES52" s="111"/>
      <c r="ET52" s="111"/>
      <c r="EU52" s="111"/>
      <c r="EV52" s="111"/>
      <c r="EW52" s="111"/>
      <c r="EX52" s="111"/>
      <c r="EY52" s="111"/>
      <c r="EZ52" s="111"/>
      <c r="FA52" s="111"/>
      <c r="FB52" s="111"/>
      <c r="FC52" s="111"/>
      <c r="FD52" s="111"/>
      <c r="FE52" s="111">
        <f>データ!BG7</f>
        <v>35</v>
      </c>
      <c r="FF52" s="111"/>
      <c r="FG52" s="111"/>
      <c r="FH52" s="111"/>
      <c r="FI52" s="111"/>
      <c r="FJ52" s="111"/>
      <c r="FK52" s="111"/>
      <c r="FL52" s="111"/>
      <c r="FM52" s="111"/>
      <c r="FN52" s="111"/>
      <c r="FO52" s="111"/>
      <c r="FP52" s="111"/>
      <c r="FQ52" s="111"/>
      <c r="FR52" s="111"/>
      <c r="FS52" s="111"/>
      <c r="FT52" s="111"/>
      <c r="FU52" s="111"/>
      <c r="FV52" s="111"/>
      <c r="FW52" s="111"/>
      <c r="FX52" s="111">
        <f>データ!BH7</f>
        <v>28</v>
      </c>
      <c r="FY52" s="111"/>
      <c r="FZ52" s="111"/>
      <c r="GA52" s="111"/>
      <c r="GB52" s="111"/>
      <c r="GC52" s="111"/>
      <c r="GD52" s="111"/>
      <c r="GE52" s="111"/>
      <c r="GF52" s="111"/>
      <c r="GG52" s="111"/>
      <c r="GH52" s="111"/>
      <c r="GI52" s="111"/>
      <c r="GJ52" s="111"/>
      <c r="GK52" s="111"/>
      <c r="GL52" s="111"/>
      <c r="GM52" s="111"/>
      <c r="GN52" s="111"/>
      <c r="GO52" s="111"/>
      <c r="GP52" s="111"/>
      <c r="GQ52" s="111">
        <f>データ!BI7</f>
        <v>32.9</v>
      </c>
      <c r="GR52" s="111"/>
      <c r="GS52" s="111"/>
      <c r="GT52" s="111"/>
      <c r="GU52" s="111"/>
      <c r="GV52" s="111"/>
      <c r="GW52" s="111"/>
      <c r="GX52" s="111"/>
      <c r="GY52" s="111"/>
      <c r="GZ52" s="111"/>
      <c r="HA52" s="111"/>
      <c r="HB52" s="111"/>
      <c r="HC52" s="111"/>
      <c r="HD52" s="111"/>
      <c r="HE52" s="111"/>
      <c r="HF52" s="111"/>
      <c r="HG52" s="111"/>
      <c r="HH52" s="111"/>
      <c r="HI52" s="111"/>
      <c r="HJ52" s="111">
        <f>データ!BJ7</f>
        <v>37.4</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10211</v>
      </c>
      <c r="JD52" s="110"/>
      <c r="JE52" s="110"/>
      <c r="JF52" s="110"/>
      <c r="JG52" s="110"/>
      <c r="JH52" s="110"/>
      <c r="JI52" s="110"/>
      <c r="JJ52" s="110"/>
      <c r="JK52" s="110"/>
      <c r="JL52" s="110"/>
      <c r="JM52" s="110"/>
      <c r="JN52" s="110"/>
      <c r="JO52" s="110"/>
      <c r="JP52" s="110"/>
      <c r="JQ52" s="110"/>
      <c r="JR52" s="110"/>
      <c r="JS52" s="110"/>
      <c r="JT52" s="110"/>
      <c r="JU52" s="110"/>
      <c r="JV52" s="110">
        <f>データ!BR7</f>
        <v>10490</v>
      </c>
      <c r="JW52" s="110"/>
      <c r="JX52" s="110"/>
      <c r="JY52" s="110"/>
      <c r="JZ52" s="110"/>
      <c r="KA52" s="110"/>
      <c r="KB52" s="110"/>
      <c r="KC52" s="110"/>
      <c r="KD52" s="110"/>
      <c r="KE52" s="110"/>
      <c r="KF52" s="110"/>
      <c r="KG52" s="110"/>
      <c r="KH52" s="110"/>
      <c r="KI52" s="110"/>
      <c r="KJ52" s="110"/>
      <c r="KK52" s="110"/>
      <c r="KL52" s="110"/>
      <c r="KM52" s="110"/>
      <c r="KN52" s="110"/>
      <c r="KO52" s="110">
        <f>データ!BS7</f>
        <v>8679</v>
      </c>
      <c r="KP52" s="110"/>
      <c r="KQ52" s="110"/>
      <c r="KR52" s="110"/>
      <c r="KS52" s="110"/>
      <c r="KT52" s="110"/>
      <c r="KU52" s="110"/>
      <c r="KV52" s="110"/>
      <c r="KW52" s="110"/>
      <c r="KX52" s="110"/>
      <c r="KY52" s="110"/>
      <c r="KZ52" s="110"/>
      <c r="LA52" s="110"/>
      <c r="LB52" s="110"/>
      <c r="LC52" s="110"/>
      <c r="LD52" s="110"/>
      <c r="LE52" s="110"/>
      <c r="LF52" s="110"/>
      <c r="LG52" s="110"/>
      <c r="LH52" s="110">
        <f>データ!BT7</f>
        <v>10676</v>
      </c>
      <c r="LI52" s="110"/>
      <c r="LJ52" s="110"/>
      <c r="LK52" s="110"/>
      <c r="LL52" s="110"/>
      <c r="LM52" s="110"/>
      <c r="LN52" s="110"/>
      <c r="LO52" s="110"/>
      <c r="LP52" s="110"/>
      <c r="LQ52" s="110"/>
      <c r="LR52" s="110"/>
      <c r="LS52" s="110"/>
      <c r="LT52" s="110"/>
      <c r="LU52" s="110"/>
      <c r="LV52" s="110"/>
      <c r="LW52" s="110"/>
      <c r="LX52" s="110"/>
      <c r="LY52" s="110"/>
      <c r="LZ52" s="110"/>
      <c r="MA52" s="110">
        <f>データ!BU7</f>
        <v>14160</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479</v>
      </c>
      <c r="V53" s="110"/>
      <c r="W53" s="110"/>
      <c r="X53" s="110"/>
      <c r="Y53" s="110"/>
      <c r="Z53" s="110"/>
      <c r="AA53" s="110"/>
      <c r="AB53" s="110"/>
      <c r="AC53" s="110"/>
      <c r="AD53" s="110"/>
      <c r="AE53" s="110"/>
      <c r="AF53" s="110"/>
      <c r="AG53" s="110"/>
      <c r="AH53" s="110"/>
      <c r="AI53" s="110"/>
      <c r="AJ53" s="110"/>
      <c r="AK53" s="110"/>
      <c r="AL53" s="110"/>
      <c r="AM53" s="110"/>
      <c r="AN53" s="110">
        <f>データ!BA7</f>
        <v>364</v>
      </c>
      <c r="AO53" s="110"/>
      <c r="AP53" s="110"/>
      <c r="AQ53" s="110"/>
      <c r="AR53" s="110"/>
      <c r="AS53" s="110"/>
      <c r="AT53" s="110"/>
      <c r="AU53" s="110"/>
      <c r="AV53" s="110"/>
      <c r="AW53" s="110"/>
      <c r="AX53" s="110"/>
      <c r="AY53" s="110"/>
      <c r="AZ53" s="110"/>
      <c r="BA53" s="110"/>
      <c r="BB53" s="110"/>
      <c r="BC53" s="110"/>
      <c r="BD53" s="110"/>
      <c r="BE53" s="110"/>
      <c r="BF53" s="110"/>
      <c r="BG53" s="110">
        <f>データ!BB7</f>
        <v>270</v>
      </c>
      <c r="BH53" s="110"/>
      <c r="BI53" s="110"/>
      <c r="BJ53" s="110"/>
      <c r="BK53" s="110"/>
      <c r="BL53" s="110"/>
      <c r="BM53" s="110"/>
      <c r="BN53" s="110"/>
      <c r="BO53" s="110"/>
      <c r="BP53" s="110"/>
      <c r="BQ53" s="110"/>
      <c r="BR53" s="110"/>
      <c r="BS53" s="110"/>
      <c r="BT53" s="110"/>
      <c r="BU53" s="110"/>
      <c r="BV53" s="110"/>
      <c r="BW53" s="110"/>
      <c r="BX53" s="110"/>
      <c r="BY53" s="110"/>
      <c r="BZ53" s="110">
        <f>データ!BC7</f>
        <v>245</v>
      </c>
      <c r="CA53" s="110"/>
      <c r="CB53" s="110"/>
      <c r="CC53" s="110"/>
      <c r="CD53" s="110"/>
      <c r="CE53" s="110"/>
      <c r="CF53" s="110"/>
      <c r="CG53" s="110"/>
      <c r="CH53" s="110"/>
      <c r="CI53" s="110"/>
      <c r="CJ53" s="110"/>
      <c r="CK53" s="110"/>
      <c r="CL53" s="110"/>
      <c r="CM53" s="110"/>
      <c r="CN53" s="110"/>
      <c r="CO53" s="110"/>
      <c r="CP53" s="110"/>
      <c r="CQ53" s="110"/>
      <c r="CR53" s="110"/>
      <c r="CS53" s="110">
        <f>データ!BD7</f>
        <v>196</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31.4</v>
      </c>
      <c r="EM53" s="111"/>
      <c r="EN53" s="111"/>
      <c r="EO53" s="111"/>
      <c r="EP53" s="111"/>
      <c r="EQ53" s="111"/>
      <c r="ER53" s="111"/>
      <c r="ES53" s="111"/>
      <c r="ET53" s="111"/>
      <c r="EU53" s="111"/>
      <c r="EV53" s="111"/>
      <c r="EW53" s="111"/>
      <c r="EX53" s="111"/>
      <c r="EY53" s="111"/>
      <c r="EZ53" s="111"/>
      <c r="FA53" s="111"/>
      <c r="FB53" s="111"/>
      <c r="FC53" s="111"/>
      <c r="FD53" s="111"/>
      <c r="FE53" s="111">
        <f>データ!BL7</f>
        <v>34</v>
      </c>
      <c r="FF53" s="111"/>
      <c r="FG53" s="111"/>
      <c r="FH53" s="111"/>
      <c r="FI53" s="111"/>
      <c r="FJ53" s="111"/>
      <c r="FK53" s="111"/>
      <c r="FL53" s="111"/>
      <c r="FM53" s="111"/>
      <c r="FN53" s="111"/>
      <c r="FO53" s="111"/>
      <c r="FP53" s="111"/>
      <c r="FQ53" s="111"/>
      <c r="FR53" s="111"/>
      <c r="FS53" s="111"/>
      <c r="FT53" s="111"/>
      <c r="FU53" s="111"/>
      <c r="FV53" s="111"/>
      <c r="FW53" s="111"/>
      <c r="FX53" s="111">
        <f>データ!BM7</f>
        <v>31.1</v>
      </c>
      <c r="FY53" s="111"/>
      <c r="FZ53" s="111"/>
      <c r="GA53" s="111"/>
      <c r="GB53" s="111"/>
      <c r="GC53" s="111"/>
      <c r="GD53" s="111"/>
      <c r="GE53" s="111"/>
      <c r="GF53" s="111"/>
      <c r="GG53" s="111"/>
      <c r="GH53" s="111"/>
      <c r="GI53" s="111"/>
      <c r="GJ53" s="111"/>
      <c r="GK53" s="111"/>
      <c r="GL53" s="111"/>
      <c r="GM53" s="111"/>
      <c r="GN53" s="111"/>
      <c r="GO53" s="111"/>
      <c r="GP53" s="111"/>
      <c r="GQ53" s="111">
        <f>データ!BN7</f>
        <v>31.8</v>
      </c>
      <c r="GR53" s="111"/>
      <c r="GS53" s="111"/>
      <c r="GT53" s="111"/>
      <c r="GU53" s="111"/>
      <c r="GV53" s="111"/>
      <c r="GW53" s="111"/>
      <c r="GX53" s="111"/>
      <c r="GY53" s="111"/>
      <c r="GZ53" s="111"/>
      <c r="HA53" s="111"/>
      <c r="HB53" s="111"/>
      <c r="HC53" s="111"/>
      <c r="HD53" s="111"/>
      <c r="HE53" s="111"/>
      <c r="HF53" s="111"/>
      <c r="HG53" s="111"/>
      <c r="HH53" s="111"/>
      <c r="HI53" s="111"/>
      <c r="HJ53" s="111">
        <f>データ!BO7</f>
        <v>22.6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38927</v>
      </c>
      <c r="JD53" s="110"/>
      <c r="JE53" s="110"/>
      <c r="JF53" s="110"/>
      <c r="JG53" s="110"/>
      <c r="JH53" s="110"/>
      <c r="JI53" s="110"/>
      <c r="JJ53" s="110"/>
      <c r="JK53" s="110"/>
      <c r="JL53" s="110"/>
      <c r="JM53" s="110"/>
      <c r="JN53" s="110"/>
      <c r="JO53" s="110"/>
      <c r="JP53" s="110"/>
      <c r="JQ53" s="110"/>
      <c r="JR53" s="110"/>
      <c r="JS53" s="110"/>
      <c r="JT53" s="110"/>
      <c r="JU53" s="110"/>
      <c r="JV53" s="110">
        <f>データ!BW7</f>
        <v>40152</v>
      </c>
      <c r="JW53" s="110"/>
      <c r="JX53" s="110"/>
      <c r="JY53" s="110"/>
      <c r="JZ53" s="110"/>
      <c r="KA53" s="110"/>
      <c r="KB53" s="110"/>
      <c r="KC53" s="110"/>
      <c r="KD53" s="110"/>
      <c r="KE53" s="110"/>
      <c r="KF53" s="110"/>
      <c r="KG53" s="110"/>
      <c r="KH53" s="110"/>
      <c r="KI53" s="110"/>
      <c r="KJ53" s="110"/>
      <c r="KK53" s="110"/>
      <c r="KL53" s="110"/>
      <c r="KM53" s="110"/>
      <c r="KN53" s="110"/>
      <c r="KO53" s="110">
        <f>データ!BX7</f>
        <v>44479</v>
      </c>
      <c r="KP53" s="110"/>
      <c r="KQ53" s="110"/>
      <c r="KR53" s="110"/>
      <c r="KS53" s="110"/>
      <c r="KT53" s="110"/>
      <c r="KU53" s="110"/>
      <c r="KV53" s="110"/>
      <c r="KW53" s="110"/>
      <c r="KX53" s="110"/>
      <c r="KY53" s="110"/>
      <c r="KZ53" s="110"/>
      <c r="LA53" s="110"/>
      <c r="LB53" s="110"/>
      <c r="LC53" s="110"/>
      <c r="LD53" s="110"/>
      <c r="LE53" s="110"/>
      <c r="LF53" s="110"/>
      <c r="LG53" s="110"/>
      <c r="LH53" s="110">
        <f>データ!BY7</f>
        <v>37335</v>
      </c>
      <c r="LI53" s="110"/>
      <c r="LJ53" s="110"/>
      <c r="LK53" s="110"/>
      <c r="LL53" s="110"/>
      <c r="LM53" s="110"/>
      <c r="LN53" s="110"/>
      <c r="LO53" s="110"/>
      <c r="LP53" s="110"/>
      <c r="LQ53" s="110"/>
      <c r="LR53" s="110"/>
      <c r="LS53" s="110"/>
      <c r="LT53" s="110"/>
      <c r="LU53" s="110"/>
      <c r="LV53" s="110"/>
      <c r="LW53" s="110"/>
      <c r="LX53" s="110"/>
      <c r="LY53" s="110"/>
      <c r="LZ53" s="110"/>
      <c r="MA53" s="110">
        <f>データ!BZ7</f>
        <v>30964</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113832</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25000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425</v>
      </c>
      <c r="KB78" s="82"/>
      <c r="KC78" s="82"/>
      <c r="KD78" s="82"/>
      <c r="KE78" s="82"/>
      <c r="KF78" s="82"/>
      <c r="KG78" s="82"/>
      <c r="KH78" s="82"/>
      <c r="KI78" s="82"/>
      <c r="KJ78" s="82"/>
      <c r="KK78" s="82"/>
      <c r="KL78" s="82"/>
      <c r="KM78" s="82"/>
      <c r="KN78" s="82"/>
      <c r="KO78" s="83"/>
      <c r="KP78" s="81">
        <f>データ!DF7</f>
        <v>329.2</v>
      </c>
      <c r="KQ78" s="82"/>
      <c r="KR78" s="82"/>
      <c r="KS78" s="82"/>
      <c r="KT78" s="82"/>
      <c r="KU78" s="82"/>
      <c r="KV78" s="82"/>
      <c r="KW78" s="82"/>
      <c r="KX78" s="82"/>
      <c r="KY78" s="82"/>
      <c r="KZ78" s="82"/>
      <c r="LA78" s="82"/>
      <c r="LB78" s="82"/>
      <c r="LC78" s="82"/>
      <c r="LD78" s="83"/>
      <c r="LE78" s="81">
        <f>データ!DG7</f>
        <v>249.7</v>
      </c>
      <c r="LF78" s="82"/>
      <c r="LG78" s="82"/>
      <c r="LH78" s="82"/>
      <c r="LI78" s="82"/>
      <c r="LJ78" s="82"/>
      <c r="LK78" s="82"/>
      <c r="LL78" s="82"/>
      <c r="LM78" s="82"/>
      <c r="LN78" s="82"/>
      <c r="LO78" s="82"/>
      <c r="LP78" s="82"/>
      <c r="LQ78" s="82"/>
      <c r="LR78" s="82"/>
      <c r="LS78" s="83"/>
      <c r="LT78" s="81">
        <f>データ!DH7</f>
        <v>279.60000000000002</v>
      </c>
      <c r="LU78" s="82"/>
      <c r="LV78" s="82"/>
      <c r="LW78" s="82"/>
      <c r="LX78" s="82"/>
      <c r="LY78" s="82"/>
      <c r="LZ78" s="82"/>
      <c r="MA78" s="82"/>
      <c r="MB78" s="82"/>
      <c r="MC78" s="82"/>
      <c r="MD78" s="82"/>
      <c r="ME78" s="82"/>
      <c r="MF78" s="82"/>
      <c r="MG78" s="82"/>
      <c r="MH78" s="83"/>
      <c r="MI78" s="81">
        <f>データ!DI7</f>
        <v>236.7</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6" t="s">
        <v>67</v>
      </c>
      <c r="I3" s="147"/>
      <c r="J3" s="147"/>
      <c r="K3" s="147"/>
      <c r="L3" s="147"/>
      <c r="M3" s="147"/>
      <c r="N3" s="147"/>
      <c r="O3" s="147"/>
      <c r="P3" s="147"/>
      <c r="Q3" s="147"/>
      <c r="R3" s="147"/>
      <c r="S3" s="147"/>
      <c r="T3" s="147"/>
      <c r="U3" s="147"/>
      <c r="V3" s="147"/>
      <c r="W3" s="147"/>
      <c r="X3" s="147"/>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8"/>
      <c r="I4" s="149"/>
      <c r="J4" s="149"/>
      <c r="K4" s="149"/>
      <c r="L4" s="149"/>
      <c r="M4" s="149"/>
      <c r="N4" s="149"/>
      <c r="O4" s="149"/>
      <c r="P4" s="149"/>
      <c r="Q4" s="149"/>
      <c r="R4" s="149"/>
      <c r="S4" s="149"/>
      <c r="T4" s="149"/>
      <c r="U4" s="149"/>
      <c r="V4" s="149"/>
      <c r="W4" s="149"/>
      <c r="X4" s="149"/>
      <c r="Y4" s="143" t="s">
        <v>72</v>
      </c>
      <c r="Z4" s="144"/>
      <c r="AA4" s="144"/>
      <c r="AB4" s="144"/>
      <c r="AC4" s="144"/>
      <c r="AD4" s="144"/>
      <c r="AE4" s="144"/>
      <c r="AF4" s="144"/>
      <c r="AG4" s="144"/>
      <c r="AH4" s="144"/>
      <c r="AI4" s="145"/>
      <c r="AJ4" s="150" t="s">
        <v>73</v>
      </c>
      <c r="AK4" s="150"/>
      <c r="AL4" s="150"/>
      <c r="AM4" s="150"/>
      <c r="AN4" s="150"/>
      <c r="AO4" s="150"/>
      <c r="AP4" s="150"/>
      <c r="AQ4" s="150"/>
      <c r="AR4" s="150"/>
      <c r="AS4" s="150"/>
      <c r="AT4" s="150"/>
      <c r="AU4" s="151" t="s">
        <v>74</v>
      </c>
      <c r="AV4" s="150"/>
      <c r="AW4" s="150"/>
      <c r="AX4" s="150"/>
      <c r="AY4" s="150"/>
      <c r="AZ4" s="150"/>
      <c r="BA4" s="150"/>
      <c r="BB4" s="150"/>
      <c r="BC4" s="150"/>
      <c r="BD4" s="150"/>
      <c r="BE4" s="150"/>
      <c r="BF4" s="150" t="s">
        <v>75</v>
      </c>
      <c r="BG4" s="150"/>
      <c r="BH4" s="150"/>
      <c r="BI4" s="150"/>
      <c r="BJ4" s="150"/>
      <c r="BK4" s="150"/>
      <c r="BL4" s="150"/>
      <c r="BM4" s="150"/>
      <c r="BN4" s="150"/>
      <c r="BO4" s="150"/>
      <c r="BP4" s="150"/>
      <c r="BQ4" s="151" t="s">
        <v>76</v>
      </c>
      <c r="BR4" s="150"/>
      <c r="BS4" s="150"/>
      <c r="BT4" s="150"/>
      <c r="BU4" s="150"/>
      <c r="BV4" s="150"/>
      <c r="BW4" s="150"/>
      <c r="BX4" s="150"/>
      <c r="BY4" s="150"/>
      <c r="BZ4" s="150"/>
      <c r="CA4" s="150"/>
      <c r="CB4" s="150" t="s">
        <v>77</v>
      </c>
      <c r="CC4" s="150"/>
      <c r="CD4" s="150"/>
      <c r="CE4" s="150"/>
      <c r="CF4" s="150"/>
      <c r="CG4" s="150"/>
      <c r="CH4" s="150"/>
      <c r="CI4" s="150"/>
      <c r="CJ4" s="150"/>
      <c r="CK4" s="150"/>
      <c r="CL4" s="150"/>
      <c r="CM4" s="152" t="s">
        <v>78</v>
      </c>
      <c r="CN4" s="152" t="s">
        <v>79</v>
      </c>
      <c r="CO4" s="143" t="s">
        <v>80</v>
      </c>
      <c r="CP4" s="144"/>
      <c r="CQ4" s="144"/>
      <c r="CR4" s="144"/>
      <c r="CS4" s="144"/>
      <c r="CT4" s="144"/>
      <c r="CU4" s="144"/>
      <c r="CV4" s="144"/>
      <c r="CW4" s="144"/>
      <c r="CX4" s="144"/>
      <c r="CY4" s="145"/>
      <c r="CZ4" s="150" t="s">
        <v>81</v>
      </c>
      <c r="DA4" s="150"/>
      <c r="DB4" s="150"/>
      <c r="DC4" s="150"/>
      <c r="DD4" s="150"/>
      <c r="DE4" s="150"/>
      <c r="DF4" s="150"/>
      <c r="DG4" s="150"/>
      <c r="DH4" s="150"/>
      <c r="DI4" s="150"/>
      <c r="DJ4" s="150"/>
      <c r="DK4" s="143" t="s">
        <v>82</v>
      </c>
      <c r="DL4" s="144"/>
      <c r="DM4" s="144"/>
      <c r="DN4" s="144"/>
      <c r="DO4" s="144"/>
      <c r="DP4" s="144"/>
      <c r="DQ4" s="144"/>
      <c r="DR4" s="144"/>
      <c r="DS4" s="144"/>
      <c r="DT4" s="144"/>
      <c r="DU4" s="145"/>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3"/>
      <c r="CN5" s="153"/>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232271</v>
      </c>
      <c r="D6" s="61">
        <f t="shared" si="1"/>
        <v>47</v>
      </c>
      <c r="E6" s="61">
        <f t="shared" si="1"/>
        <v>14</v>
      </c>
      <c r="F6" s="61">
        <f t="shared" si="1"/>
        <v>0</v>
      </c>
      <c r="G6" s="61">
        <f t="shared" si="1"/>
        <v>1</v>
      </c>
      <c r="H6" s="61" t="str">
        <f>SUBSTITUTE(H8,"　","")</f>
        <v>愛知県高浜市</v>
      </c>
      <c r="I6" s="61" t="str">
        <f t="shared" si="1"/>
        <v>高浜市三高駅西駐車場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届出駐車場</v>
      </c>
      <c r="Q6" s="63" t="str">
        <f t="shared" si="1"/>
        <v>立体式</v>
      </c>
      <c r="R6" s="64">
        <f t="shared" si="1"/>
        <v>21</v>
      </c>
      <c r="S6" s="63" t="str">
        <f t="shared" si="1"/>
        <v>駅</v>
      </c>
      <c r="T6" s="63" t="str">
        <f t="shared" si="1"/>
        <v>無</v>
      </c>
      <c r="U6" s="64">
        <f t="shared" si="1"/>
        <v>4149</v>
      </c>
      <c r="V6" s="64">
        <f t="shared" si="1"/>
        <v>219</v>
      </c>
      <c r="W6" s="64">
        <f t="shared" si="1"/>
        <v>120</v>
      </c>
      <c r="X6" s="63" t="str">
        <f t="shared" si="1"/>
        <v>代行制</v>
      </c>
      <c r="Y6" s="65">
        <f>IF(Y8="-",NA(),Y8)</f>
        <v>149.19999999999999</v>
      </c>
      <c r="Z6" s="65">
        <f t="shared" ref="Z6:AH6" si="2">IF(Z8="-",NA(),Z8)</f>
        <v>154</v>
      </c>
      <c r="AA6" s="65">
        <f t="shared" si="2"/>
        <v>139</v>
      </c>
      <c r="AB6" s="65">
        <f t="shared" si="2"/>
        <v>149.19999999999999</v>
      </c>
      <c r="AC6" s="65">
        <f t="shared" si="2"/>
        <v>168.3</v>
      </c>
      <c r="AD6" s="65">
        <f t="shared" si="2"/>
        <v>124.7</v>
      </c>
      <c r="AE6" s="65">
        <f t="shared" si="2"/>
        <v>135.6</v>
      </c>
      <c r="AF6" s="65">
        <f t="shared" si="2"/>
        <v>176.5</v>
      </c>
      <c r="AG6" s="65">
        <f t="shared" si="2"/>
        <v>231.4</v>
      </c>
      <c r="AH6" s="65">
        <f t="shared" si="2"/>
        <v>151.19999999999999</v>
      </c>
      <c r="AI6" s="62" t="str">
        <f>IF(AI8="-","",IF(AI8="-","【-】","【"&amp;SUBSTITUTE(TEXT(AI8,"#,##0.0"),"-","△")&amp;"】"))</f>
        <v>【275.4】</v>
      </c>
      <c r="AJ6" s="65">
        <f>IF(AJ8="-",NA(),AJ8)</f>
        <v>0</v>
      </c>
      <c r="AK6" s="65">
        <f t="shared" ref="AK6:AS6" si="3">IF(AK8="-",NA(),AK8)</f>
        <v>0</v>
      </c>
      <c r="AL6" s="65">
        <f t="shared" si="3"/>
        <v>0</v>
      </c>
      <c r="AM6" s="65">
        <f t="shared" si="3"/>
        <v>0</v>
      </c>
      <c r="AN6" s="65">
        <f t="shared" si="3"/>
        <v>0</v>
      </c>
      <c r="AO6" s="65">
        <f t="shared" si="3"/>
        <v>21.4</v>
      </c>
      <c r="AP6" s="65">
        <f t="shared" si="3"/>
        <v>24.8</v>
      </c>
      <c r="AQ6" s="65">
        <f t="shared" si="3"/>
        <v>20.3</v>
      </c>
      <c r="AR6" s="65">
        <f t="shared" si="3"/>
        <v>20.2</v>
      </c>
      <c r="AS6" s="65">
        <f t="shared" si="3"/>
        <v>19.8</v>
      </c>
      <c r="AT6" s="62" t="str">
        <f>IF(AT8="-","",IF(AT8="-","【-】","【"&amp;SUBSTITUTE(TEXT(AT8,"#,##0.0"),"-","△")&amp;"】"))</f>
        <v>【13.3】</v>
      </c>
      <c r="AU6" s="66">
        <f>IF(AU8="-",NA(),AU8)</f>
        <v>0</v>
      </c>
      <c r="AV6" s="66">
        <f t="shared" ref="AV6:BD6" si="4">IF(AV8="-",NA(),AV8)</f>
        <v>0</v>
      </c>
      <c r="AW6" s="66">
        <f t="shared" si="4"/>
        <v>0</v>
      </c>
      <c r="AX6" s="66">
        <f t="shared" si="4"/>
        <v>0</v>
      </c>
      <c r="AY6" s="66">
        <f t="shared" si="4"/>
        <v>0</v>
      </c>
      <c r="AZ6" s="66">
        <f t="shared" si="4"/>
        <v>479</v>
      </c>
      <c r="BA6" s="66">
        <f t="shared" si="4"/>
        <v>364</v>
      </c>
      <c r="BB6" s="66">
        <f t="shared" si="4"/>
        <v>270</v>
      </c>
      <c r="BC6" s="66">
        <f t="shared" si="4"/>
        <v>245</v>
      </c>
      <c r="BD6" s="66">
        <f t="shared" si="4"/>
        <v>196</v>
      </c>
      <c r="BE6" s="64" t="str">
        <f>IF(BE8="-","",IF(BE8="-","【-】","【"&amp;SUBSTITUTE(TEXT(BE8,"#,##0"),"-","△")&amp;"】"))</f>
        <v>【140】</v>
      </c>
      <c r="BF6" s="65">
        <f>IF(BF8="-",NA(),BF8)</f>
        <v>33</v>
      </c>
      <c r="BG6" s="65">
        <f t="shared" ref="BG6:BO6" si="5">IF(BG8="-",NA(),BG8)</f>
        <v>35</v>
      </c>
      <c r="BH6" s="65">
        <f t="shared" si="5"/>
        <v>28</v>
      </c>
      <c r="BI6" s="65">
        <f t="shared" si="5"/>
        <v>32.9</v>
      </c>
      <c r="BJ6" s="65">
        <f t="shared" si="5"/>
        <v>37.4</v>
      </c>
      <c r="BK6" s="65">
        <f t="shared" si="5"/>
        <v>31.4</v>
      </c>
      <c r="BL6" s="65">
        <f t="shared" si="5"/>
        <v>34</v>
      </c>
      <c r="BM6" s="65">
        <f t="shared" si="5"/>
        <v>31.1</v>
      </c>
      <c r="BN6" s="65">
        <f t="shared" si="5"/>
        <v>31.8</v>
      </c>
      <c r="BO6" s="65">
        <f t="shared" si="5"/>
        <v>22.6</v>
      </c>
      <c r="BP6" s="62" t="str">
        <f>IF(BP8="-","",IF(BP8="-","【-】","【"&amp;SUBSTITUTE(TEXT(BP8,"#,##0.0"),"-","△")&amp;"】"))</f>
        <v>【45.2】</v>
      </c>
      <c r="BQ6" s="66">
        <f>IF(BQ8="-",NA(),BQ8)</f>
        <v>10211</v>
      </c>
      <c r="BR6" s="66">
        <f t="shared" ref="BR6:BZ6" si="6">IF(BR8="-",NA(),BR8)</f>
        <v>10490</v>
      </c>
      <c r="BS6" s="66">
        <f t="shared" si="6"/>
        <v>8679</v>
      </c>
      <c r="BT6" s="66">
        <f t="shared" si="6"/>
        <v>10676</v>
      </c>
      <c r="BU6" s="66">
        <f t="shared" si="6"/>
        <v>14160</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113832</v>
      </c>
      <c r="CN6" s="64">
        <f t="shared" si="7"/>
        <v>25000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425</v>
      </c>
      <c r="DF6" s="65">
        <f t="shared" si="8"/>
        <v>329.2</v>
      </c>
      <c r="DG6" s="65">
        <f t="shared" si="8"/>
        <v>249.7</v>
      </c>
      <c r="DH6" s="65">
        <f t="shared" si="8"/>
        <v>279.60000000000002</v>
      </c>
      <c r="DI6" s="65">
        <f t="shared" si="8"/>
        <v>236.7</v>
      </c>
      <c r="DJ6" s="62" t="str">
        <f>IF(DJ8="-","",IF(DJ8="-","【-】","【"&amp;SUBSTITUTE(TEXT(DJ8,"#,##0.0"),"-","△")&amp;"】"))</f>
        <v>【122.6】</v>
      </c>
      <c r="DK6" s="65">
        <f>IF(DK8="-",NA(),DK8)</f>
        <v>156.80000000000001</v>
      </c>
      <c r="DL6" s="65">
        <f t="shared" ref="DL6:DT6" si="9">IF(DL8="-",NA(),DL8)</f>
        <v>157.30000000000001</v>
      </c>
      <c r="DM6" s="65">
        <f t="shared" si="9"/>
        <v>158.4</v>
      </c>
      <c r="DN6" s="65">
        <f t="shared" si="9"/>
        <v>169.9</v>
      </c>
      <c r="DO6" s="65">
        <f t="shared" si="9"/>
        <v>170.3</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x14ac:dyDescent="0.15">
      <c r="A7" s="50" t="s">
        <v>111</v>
      </c>
      <c r="B7" s="61">
        <f t="shared" ref="B7:X7" si="10">B8</f>
        <v>2016</v>
      </c>
      <c r="C7" s="61">
        <f t="shared" si="10"/>
        <v>232271</v>
      </c>
      <c r="D7" s="61">
        <f t="shared" si="10"/>
        <v>47</v>
      </c>
      <c r="E7" s="61">
        <f t="shared" si="10"/>
        <v>14</v>
      </c>
      <c r="F7" s="61">
        <f t="shared" si="10"/>
        <v>0</v>
      </c>
      <c r="G7" s="61">
        <f t="shared" si="10"/>
        <v>1</v>
      </c>
      <c r="H7" s="61" t="str">
        <f t="shared" si="10"/>
        <v>愛知県　高浜市</v>
      </c>
      <c r="I7" s="61" t="str">
        <f t="shared" si="10"/>
        <v>高浜市三高駅西駐車場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届出駐車場</v>
      </c>
      <c r="Q7" s="63" t="str">
        <f t="shared" si="10"/>
        <v>立体式</v>
      </c>
      <c r="R7" s="64">
        <f t="shared" si="10"/>
        <v>21</v>
      </c>
      <c r="S7" s="63" t="str">
        <f t="shared" si="10"/>
        <v>駅</v>
      </c>
      <c r="T7" s="63" t="str">
        <f t="shared" si="10"/>
        <v>無</v>
      </c>
      <c r="U7" s="64">
        <f t="shared" si="10"/>
        <v>4149</v>
      </c>
      <c r="V7" s="64">
        <f t="shared" si="10"/>
        <v>219</v>
      </c>
      <c r="W7" s="64">
        <f t="shared" si="10"/>
        <v>120</v>
      </c>
      <c r="X7" s="63" t="str">
        <f t="shared" si="10"/>
        <v>代行制</v>
      </c>
      <c r="Y7" s="65">
        <f>Y8</f>
        <v>149.19999999999999</v>
      </c>
      <c r="Z7" s="65">
        <f t="shared" ref="Z7:AH7" si="11">Z8</f>
        <v>154</v>
      </c>
      <c r="AA7" s="65">
        <f t="shared" si="11"/>
        <v>139</v>
      </c>
      <c r="AB7" s="65">
        <f t="shared" si="11"/>
        <v>149.19999999999999</v>
      </c>
      <c r="AC7" s="65">
        <f t="shared" si="11"/>
        <v>168.3</v>
      </c>
      <c r="AD7" s="65">
        <f t="shared" si="11"/>
        <v>124.7</v>
      </c>
      <c r="AE7" s="65">
        <f t="shared" si="11"/>
        <v>135.6</v>
      </c>
      <c r="AF7" s="65">
        <f t="shared" si="11"/>
        <v>176.5</v>
      </c>
      <c r="AG7" s="65">
        <f t="shared" si="11"/>
        <v>231.4</v>
      </c>
      <c r="AH7" s="65">
        <f t="shared" si="11"/>
        <v>151.19999999999999</v>
      </c>
      <c r="AI7" s="62"/>
      <c r="AJ7" s="65">
        <f>AJ8</f>
        <v>0</v>
      </c>
      <c r="AK7" s="65">
        <f t="shared" ref="AK7:AS7" si="12">AK8</f>
        <v>0</v>
      </c>
      <c r="AL7" s="65">
        <f t="shared" si="12"/>
        <v>0</v>
      </c>
      <c r="AM7" s="65">
        <f t="shared" si="12"/>
        <v>0</v>
      </c>
      <c r="AN7" s="65">
        <f t="shared" si="12"/>
        <v>0</v>
      </c>
      <c r="AO7" s="65">
        <f t="shared" si="12"/>
        <v>21.4</v>
      </c>
      <c r="AP7" s="65">
        <f t="shared" si="12"/>
        <v>24.8</v>
      </c>
      <c r="AQ7" s="65">
        <f t="shared" si="12"/>
        <v>20.3</v>
      </c>
      <c r="AR7" s="65">
        <f t="shared" si="12"/>
        <v>20.2</v>
      </c>
      <c r="AS7" s="65">
        <f t="shared" si="12"/>
        <v>19.8</v>
      </c>
      <c r="AT7" s="62"/>
      <c r="AU7" s="66">
        <f>AU8</f>
        <v>0</v>
      </c>
      <c r="AV7" s="66">
        <f t="shared" ref="AV7:BD7" si="13">AV8</f>
        <v>0</v>
      </c>
      <c r="AW7" s="66">
        <f t="shared" si="13"/>
        <v>0</v>
      </c>
      <c r="AX7" s="66">
        <f t="shared" si="13"/>
        <v>0</v>
      </c>
      <c r="AY7" s="66">
        <f t="shared" si="13"/>
        <v>0</v>
      </c>
      <c r="AZ7" s="66">
        <f t="shared" si="13"/>
        <v>479</v>
      </c>
      <c r="BA7" s="66">
        <f t="shared" si="13"/>
        <v>364</v>
      </c>
      <c r="BB7" s="66">
        <f t="shared" si="13"/>
        <v>270</v>
      </c>
      <c r="BC7" s="66">
        <f t="shared" si="13"/>
        <v>245</v>
      </c>
      <c r="BD7" s="66">
        <f t="shared" si="13"/>
        <v>196</v>
      </c>
      <c r="BE7" s="64"/>
      <c r="BF7" s="65">
        <f>BF8</f>
        <v>33</v>
      </c>
      <c r="BG7" s="65">
        <f t="shared" ref="BG7:BO7" si="14">BG8</f>
        <v>35</v>
      </c>
      <c r="BH7" s="65">
        <f t="shared" si="14"/>
        <v>28</v>
      </c>
      <c r="BI7" s="65">
        <f t="shared" si="14"/>
        <v>32.9</v>
      </c>
      <c r="BJ7" s="65">
        <f t="shared" si="14"/>
        <v>37.4</v>
      </c>
      <c r="BK7" s="65">
        <f t="shared" si="14"/>
        <v>31.4</v>
      </c>
      <c r="BL7" s="65">
        <f t="shared" si="14"/>
        <v>34</v>
      </c>
      <c r="BM7" s="65">
        <f t="shared" si="14"/>
        <v>31.1</v>
      </c>
      <c r="BN7" s="65">
        <f t="shared" si="14"/>
        <v>31.8</v>
      </c>
      <c r="BO7" s="65">
        <f t="shared" si="14"/>
        <v>22.6</v>
      </c>
      <c r="BP7" s="62"/>
      <c r="BQ7" s="66">
        <f>BQ8</f>
        <v>10211</v>
      </c>
      <c r="BR7" s="66">
        <f t="shared" ref="BR7:BZ7" si="15">BR8</f>
        <v>10490</v>
      </c>
      <c r="BS7" s="66">
        <f t="shared" si="15"/>
        <v>8679</v>
      </c>
      <c r="BT7" s="66">
        <f t="shared" si="15"/>
        <v>10676</v>
      </c>
      <c r="BU7" s="66">
        <f t="shared" si="15"/>
        <v>14160</v>
      </c>
      <c r="BV7" s="66">
        <f t="shared" si="15"/>
        <v>38927</v>
      </c>
      <c r="BW7" s="66">
        <f t="shared" si="15"/>
        <v>40152</v>
      </c>
      <c r="BX7" s="66">
        <f t="shared" si="15"/>
        <v>44479</v>
      </c>
      <c r="BY7" s="66">
        <f t="shared" si="15"/>
        <v>37335</v>
      </c>
      <c r="BZ7" s="66">
        <f t="shared" si="15"/>
        <v>30964</v>
      </c>
      <c r="CA7" s="64"/>
      <c r="CB7" s="65" t="s">
        <v>112</v>
      </c>
      <c r="CC7" s="65" t="s">
        <v>112</v>
      </c>
      <c r="CD7" s="65" t="s">
        <v>112</v>
      </c>
      <c r="CE7" s="65" t="s">
        <v>112</v>
      </c>
      <c r="CF7" s="65" t="s">
        <v>112</v>
      </c>
      <c r="CG7" s="65" t="s">
        <v>112</v>
      </c>
      <c r="CH7" s="65" t="s">
        <v>112</v>
      </c>
      <c r="CI7" s="65" t="s">
        <v>112</v>
      </c>
      <c r="CJ7" s="65" t="s">
        <v>112</v>
      </c>
      <c r="CK7" s="65" t="s">
        <v>113</v>
      </c>
      <c r="CL7" s="62"/>
      <c r="CM7" s="64">
        <f>CM8</f>
        <v>113832</v>
      </c>
      <c r="CN7" s="64">
        <f>CN8</f>
        <v>25000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425</v>
      </c>
      <c r="DF7" s="65">
        <f t="shared" si="16"/>
        <v>329.2</v>
      </c>
      <c r="DG7" s="65">
        <f t="shared" si="16"/>
        <v>249.7</v>
      </c>
      <c r="DH7" s="65">
        <f t="shared" si="16"/>
        <v>279.60000000000002</v>
      </c>
      <c r="DI7" s="65">
        <f t="shared" si="16"/>
        <v>236.7</v>
      </c>
      <c r="DJ7" s="62"/>
      <c r="DK7" s="65">
        <f>DK8</f>
        <v>156.80000000000001</v>
      </c>
      <c r="DL7" s="65">
        <f t="shared" ref="DL7:DT7" si="17">DL8</f>
        <v>157.30000000000001</v>
      </c>
      <c r="DM7" s="65">
        <f t="shared" si="17"/>
        <v>158.4</v>
      </c>
      <c r="DN7" s="65">
        <f t="shared" si="17"/>
        <v>169.9</v>
      </c>
      <c r="DO7" s="65">
        <f t="shared" si="17"/>
        <v>170.3</v>
      </c>
      <c r="DP7" s="65">
        <f t="shared" si="17"/>
        <v>128.80000000000001</v>
      </c>
      <c r="DQ7" s="65">
        <f t="shared" si="17"/>
        <v>129.9</v>
      </c>
      <c r="DR7" s="65">
        <f t="shared" si="17"/>
        <v>131.6</v>
      </c>
      <c r="DS7" s="65">
        <f t="shared" si="17"/>
        <v>134.19999999999999</v>
      </c>
      <c r="DT7" s="65">
        <f t="shared" si="17"/>
        <v>134.4</v>
      </c>
      <c r="DU7" s="62"/>
    </row>
    <row r="8" spans="1:125" s="67" customFormat="1" x14ac:dyDescent="0.15">
      <c r="A8" s="50"/>
      <c r="B8" s="68">
        <v>2016</v>
      </c>
      <c r="C8" s="68">
        <v>232271</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21</v>
      </c>
      <c r="S8" s="70" t="s">
        <v>123</v>
      </c>
      <c r="T8" s="70" t="s">
        <v>124</v>
      </c>
      <c r="U8" s="71">
        <v>4149</v>
      </c>
      <c r="V8" s="71">
        <v>219</v>
      </c>
      <c r="W8" s="71">
        <v>120</v>
      </c>
      <c r="X8" s="70" t="s">
        <v>125</v>
      </c>
      <c r="Y8" s="72">
        <v>149.19999999999999</v>
      </c>
      <c r="Z8" s="72">
        <v>154</v>
      </c>
      <c r="AA8" s="72">
        <v>139</v>
      </c>
      <c r="AB8" s="72">
        <v>149.19999999999999</v>
      </c>
      <c r="AC8" s="72">
        <v>168.3</v>
      </c>
      <c r="AD8" s="72">
        <v>124.7</v>
      </c>
      <c r="AE8" s="72">
        <v>135.6</v>
      </c>
      <c r="AF8" s="72">
        <v>176.5</v>
      </c>
      <c r="AG8" s="72">
        <v>231.4</v>
      </c>
      <c r="AH8" s="72">
        <v>151.19999999999999</v>
      </c>
      <c r="AI8" s="69">
        <v>275.39999999999998</v>
      </c>
      <c r="AJ8" s="72">
        <v>0</v>
      </c>
      <c r="AK8" s="72">
        <v>0</v>
      </c>
      <c r="AL8" s="72">
        <v>0</v>
      </c>
      <c r="AM8" s="72">
        <v>0</v>
      </c>
      <c r="AN8" s="72">
        <v>0</v>
      </c>
      <c r="AO8" s="72">
        <v>21.4</v>
      </c>
      <c r="AP8" s="72">
        <v>24.8</v>
      </c>
      <c r="AQ8" s="72">
        <v>20.3</v>
      </c>
      <c r="AR8" s="72">
        <v>20.2</v>
      </c>
      <c r="AS8" s="72">
        <v>19.8</v>
      </c>
      <c r="AT8" s="69">
        <v>13.3</v>
      </c>
      <c r="AU8" s="73">
        <v>0</v>
      </c>
      <c r="AV8" s="73">
        <v>0</v>
      </c>
      <c r="AW8" s="73">
        <v>0</v>
      </c>
      <c r="AX8" s="73">
        <v>0</v>
      </c>
      <c r="AY8" s="73">
        <v>0</v>
      </c>
      <c r="AZ8" s="73">
        <v>479</v>
      </c>
      <c r="BA8" s="73">
        <v>364</v>
      </c>
      <c r="BB8" s="73">
        <v>270</v>
      </c>
      <c r="BC8" s="73">
        <v>245</v>
      </c>
      <c r="BD8" s="73">
        <v>196</v>
      </c>
      <c r="BE8" s="73">
        <v>140</v>
      </c>
      <c r="BF8" s="72">
        <v>33</v>
      </c>
      <c r="BG8" s="72">
        <v>35</v>
      </c>
      <c r="BH8" s="72">
        <v>28</v>
      </c>
      <c r="BI8" s="72">
        <v>32.9</v>
      </c>
      <c r="BJ8" s="72">
        <v>37.4</v>
      </c>
      <c r="BK8" s="72">
        <v>31.4</v>
      </c>
      <c r="BL8" s="72">
        <v>34</v>
      </c>
      <c r="BM8" s="72">
        <v>31.1</v>
      </c>
      <c r="BN8" s="72">
        <v>31.8</v>
      </c>
      <c r="BO8" s="72">
        <v>22.6</v>
      </c>
      <c r="BP8" s="69">
        <v>45.2</v>
      </c>
      <c r="BQ8" s="73">
        <v>10211</v>
      </c>
      <c r="BR8" s="73">
        <v>10490</v>
      </c>
      <c r="BS8" s="73">
        <v>8679</v>
      </c>
      <c r="BT8" s="74">
        <v>10676</v>
      </c>
      <c r="BU8" s="74">
        <v>14160</v>
      </c>
      <c r="BV8" s="73">
        <v>38927</v>
      </c>
      <c r="BW8" s="73">
        <v>40152</v>
      </c>
      <c r="BX8" s="73">
        <v>44479</v>
      </c>
      <c r="BY8" s="73">
        <v>37335</v>
      </c>
      <c r="BZ8" s="73">
        <v>30964</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113832</v>
      </c>
      <c r="CN8" s="71">
        <v>25000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425</v>
      </c>
      <c r="DF8" s="72">
        <v>329.2</v>
      </c>
      <c r="DG8" s="72">
        <v>249.7</v>
      </c>
      <c r="DH8" s="72">
        <v>279.60000000000002</v>
      </c>
      <c r="DI8" s="72">
        <v>236.7</v>
      </c>
      <c r="DJ8" s="69">
        <v>122.6</v>
      </c>
      <c r="DK8" s="72">
        <v>156.80000000000001</v>
      </c>
      <c r="DL8" s="72">
        <v>157.30000000000001</v>
      </c>
      <c r="DM8" s="72">
        <v>158.4</v>
      </c>
      <c r="DN8" s="72">
        <v>169.9</v>
      </c>
      <c r="DO8" s="72">
        <v>170.3</v>
      </c>
      <c r="DP8" s="72">
        <v>128.80000000000001</v>
      </c>
      <c r="DQ8" s="72">
        <v>129.9</v>
      </c>
      <c r="DR8" s="72">
        <v>131.6</v>
      </c>
      <c r="DS8" s="72">
        <v>134.19999999999999</v>
      </c>
      <c r="DT8" s="72">
        <v>134.4</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2018-03-20T05:57:43Z</cp:lastPrinted>
  <dcterms:created xsi:type="dcterms:W3CDTF">2018-02-09T01:48:34Z</dcterms:created>
  <dcterms:modified xsi:type="dcterms:W3CDTF">2018-04-05T09:48:22Z</dcterms:modified>
</cp:coreProperties>
</file>