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LH32" i="4" s="1"/>
  <c r="DR7" i="5"/>
  <c r="KO32" i="4" s="1"/>
  <c r="DQ7" i="5"/>
  <c r="DP7" i="5"/>
  <c r="DO7" i="5"/>
  <c r="DN7" i="5"/>
  <c r="DM7" i="5"/>
  <c r="DL7" i="5"/>
  <c r="DK7" i="5"/>
  <c r="DI7" i="5"/>
  <c r="MI78" i="4" s="1"/>
  <c r="DH7" i="5"/>
  <c r="DG7" i="5"/>
  <c r="DF7" i="5"/>
  <c r="DE7" i="5"/>
  <c r="KA78" i="4" s="1"/>
  <c r="DD7" i="5"/>
  <c r="DC7" i="5"/>
  <c r="DB7" i="5"/>
  <c r="LE77" i="4" s="1"/>
  <c r="DA7" i="5"/>
  <c r="CZ7" i="5"/>
  <c r="CN7" i="5"/>
  <c r="CM7" i="5"/>
  <c r="CV67" i="4" s="1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FX53" i="4" s="1"/>
  <c r="BL7" i="5"/>
  <c r="BK7" i="5"/>
  <c r="BJ7" i="5"/>
  <c r="HJ52" i="4" s="1"/>
  <c r="BI7" i="5"/>
  <c r="BH7" i="5"/>
  <c r="BG7" i="5"/>
  <c r="BF7" i="5"/>
  <c r="EL52" i="4" s="1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GQ32" i="4" s="1"/>
  <c r="AQ7" i="5"/>
  <c r="AP7" i="5"/>
  <c r="AO7" i="5"/>
  <c r="AN7" i="5"/>
  <c r="HJ31" i="4" s="1"/>
  <c r="AM7" i="5"/>
  <c r="GQ31" i="4" s="1"/>
  <c r="AL7" i="5"/>
  <c r="AK7" i="5"/>
  <c r="AJ7" i="5"/>
  <c r="AH7" i="5"/>
  <c r="CS32" i="4" s="1"/>
  <c r="AG7" i="5"/>
  <c r="AF7" i="5"/>
  <c r="AE7" i="5"/>
  <c r="AN32" i="4" s="1"/>
  <c r="AD7" i="5"/>
  <c r="U32" i="4" s="1"/>
  <c r="AC7" i="5"/>
  <c r="AB7" i="5"/>
  <c r="AA7" i="5"/>
  <c r="BG31" i="4" s="1"/>
  <c r="Z7" i="5"/>
  <c r="Y7" i="5"/>
  <c r="X7" i="5"/>
  <c r="W7" i="5"/>
  <c r="JQ10" i="4" s="1"/>
  <c r="V7" i="5"/>
  <c r="U7" i="5"/>
  <c r="T7" i="5"/>
  <c r="S7" i="5"/>
  <c r="R7" i="5"/>
  <c r="DU10" i="4" s="1"/>
  <c r="Q7" i="5"/>
  <c r="P7" i="5"/>
  <c r="O7" i="5"/>
  <c r="B10" i="4" s="1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C88" i="4"/>
  <c r="LT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LH53" i="4"/>
  <c r="KO53" i="4"/>
  <c r="JV53" i="4"/>
  <c r="HJ53" i="4"/>
  <c r="GQ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GQ52" i="4"/>
  <c r="FX52" i="4"/>
  <c r="FE52" i="4"/>
  <c r="CS52" i="4"/>
  <c r="BZ52" i="4"/>
  <c r="BG52" i="4"/>
  <c r="U52" i="4"/>
  <c r="MA32" i="4"/>
  <c r="JV32" i="4"/>
  <c r="JC32" i="4"/>
  <c r="HJ32" i="4"/>
  <c r="FX32" i="4"/>
  <c r="FE32" i="4"/>
  <c r="EL32" i="4"/>
  <c r="BZ32" i="4"/>
  <c r="BG32" i="4"/>
  <c r="MA31" i="4"/>
  <c r="LH31" i="4"/>
  <c r="KO31" i="4"/>
  <c r="JV31" i="4"/>
  <c r="JC31" i="4"/>
  <c r="FX31" i="4"/>
  <c r="FE31" i="4"/>
  <c r="EL31" i="4"/>
  <c r="CS31" i="4"/>
  <c r="BZ31" i="4"/>
  <c r="AN31" i="4"/>
  <c r="U31" i="4"/>
  <c r="LJ10" i="4"/>
  <c r="HX10" i="4"/>
  <c r="CF10" i="4"/>
  <c r="AQ10" i="4"/>
  <c r="LJ8" i="4"/>
  <c r="JQ8" i="4"/>
  <c r="HX8" i="4"/>
  <c r="DU8" i="4"/>
  <c r="CF8" i="4"/>
  <c r="B8" i="4"/>
  <c r="B6" i="4" l="1"/>
  <c r="MI76" i="4"/>
  <c r="HJ51" i="4"/>
  <c r="MA30" i="4"/>
  <c r="BZ76" i="4"/>
  <c r="IT76" i="4"/>
  <c r="CS51" i="4"/>
  <c r="HJ30" i="4"/>
  <c r="CS30" i="4"/>
  <c r="MA51" i="4"/>
  <c r="C11" i="5"/>
  <c r="D11" i="5"/>
  <c r="E11" i="5"/>
  <c r="B11" i="5"/>
  <c r="BZ30" i="4" l="1"/>
  <c r="BK76" i="4"/>
  <c r="LH51" i="4"/>
  <c r="BZ51" i="4"/>
  <c r="GQ30" i="4"/>
  <c r="LT76" i="4"/>
  <c r="GQ51" i="4"/>
  <c r="LH30" i="4"/>
  <c r="IE76" i="4"/>
  <c r="BG30" i="4"/>
  <c r="HP76" i="4"/>
  <c r="AV76" i="4"/>
  <c r="KO51" i="4"/>
  <c r="LE76" i="4"/>
  <c r="BG51" i="4"/>
  <c r="FX51" i="4"/>
  <c r="KO30" i="4"/>
  <c r="FX30" i="4"/>
  <c r="HA76" i="4"/>
  <c r="AN51" i="4"/>
  <c r="FE30" i="4"/>
  <c r="JV51" i="4"/>
  <c r="FE51" i="4"/>
  <c r="JV30" i="4"/>
  <c r="AN30" i="4"/>
  <c r="AG76" i="4"/>
  <c r="KP76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<sst xmlns="http://schemas.openxmlformats.org/spreadsheetml/2006/main" count="286" uniqueCount="135">
  <si>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</si>
  <si>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</si>
  <si>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</si>
  <si>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</si>
  <si>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</si>
  <si>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</si>
  <si>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</si>
  <si>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</si>
  <si>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</si>
  <si>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</si>
  <si>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</si>
  <si>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</si>
  <si>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</si>
  <si>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</si>
  <si>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</si>
  <si>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</si>
  <si>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</si>
  <si>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</si>
  <si>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</si>
  <si>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</si>
  <si>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</si>
  <si>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</si>
  <si>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</si>
  <si>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</si>
  <si>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</si>
  <si>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</si>
  <si>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</si>
  <si>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</si>
  <si>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</si>
  <si>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</si>
  <si>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</si>
  <si>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</si>
  <si>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</si>
  <si>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</si>
  <si>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</si>
  <si>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</si>
  <si>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</si>
  <si>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</si>
  <si>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</si>
  <si>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</si>
  <si>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</si>
  <si>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</si>
  <si>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</si>
  <si>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</si>
  <si>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</si>
  <si>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</si>
  <si>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</si>
  <si>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</si>
  <si>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</si>
  <si>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</si>
  <si>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</si>
  <si>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</si>
  <si>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</si>
  <si>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</si>
  <si>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</si>
  <si>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</si>
  <si>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</si>
  <si>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</si>
  <si>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</si>
  <si>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</si>
  <si>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</si>
  <si>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</si>
  <si>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</si>
  <si>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</si>
  <si>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</si>
  <si>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</si>
  <si>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</si>
  <si>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</si>
  <si>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</si>
  <si>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</si>
  <si>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</si>
  <si>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</si>
  <si>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</si>
  <si>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</si>
  <si>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</si>
  <si>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</si>
  <si>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</si>
  <si>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</si>
  <si>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</si>
  <si>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</si>
  <si>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</si>
  <si>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</si>
  <si>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</si>
  <si>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</si>
  <si>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</si>
  <si>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</si>
  <si>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</si>
  <si>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</si>
  <si>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</si>
  <si>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</si>
  <si>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</si>
  <si>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</si>
  <si>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</si>
  <si>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</si>
  <si>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</si>
  <si>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</si>
  <si>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</si>
  <si>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</si>
  <si>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</si>
  <si>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</si>
  <si>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</si>
  <si>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</si>
  <si>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</si>
  <si>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</si>
  <si>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</si>
  <si>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</si>
  <si>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</si>
  <si>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</si>
  <si>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</si>
  <si>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</si>
  <si>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</si>
  <si>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</si>
  <si>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</si>
  <si>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愛知県　豊橋市</t>
  </si>
  <si>
    <t>豊橋市松葉公園地下駐車場</t>
  </si>
  <si>
    <t>法非適用</t>
  </si>
  <si>
    <t>駐車場整備事業</t>
  </si>
  <si>
    <t>-</t>
  </si>
  <si>
    <t>Ａ２Ｂ１</t>
  </si>
  <si>
    <t>該当数値なし</t>
  </si>
  <si>
    <t>都市計画駐車場</t>
  </si>
  <si>
    <t>地下式</t>
  </si>
  <si>
    <t>商業施設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</si>
  <si>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</si>
  <si>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</si>
  <si>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</si>
  <si>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</si>
  <si>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</si>
  <si>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</si>
  <si>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</si>
  <si>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</si>
  <si>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・①収益的収支比率及び⑤ＥＢＩＴＤＡは平成26年度から徐々に上昇傾向にある。これは平成26年度から導入した上限料金と24時間営業が好評であるためと考えられる。しかし全国平均と比較するとかなり下回っており、今後はさらなる駐車場のＰＲに力を入れていく必要がある。
・④売上高ＧＯＰ比率は平成26年度に好転している。これは債務償還金額が年々減少していることが原因であり、平成31年度の完済に向けこの状態が続いていく。
・②他会計補助金比率及び③他会計補助金額はいずれも0であり、他会計からの補助は無い。</t>
    <rPh sb="2" eb="5">
      <t>シュウエキテキ</t>
    </rPh>
    <rPh sb="5" eb="7">
      <t>シュウシ</t>
    </rPh>
    <rPh sb="7" eb="9">
      <t>ヒリツ</t>
    </rPh>
    <rPh sb="9" eb="10">
      <t>オヨ</t>
    </rPh>
    <rPh sb="19" eb="21">
      <t>ヘイセイ</t>
    </rPh>
    <rPh sb="23" eb="25">
      <t>ネンド</t>
    </rPh>
    <rPh sb="27" eb="29">
      <t>ジョジョ</t>
    </rPh>
    <rPh sb="30" eb="32">
      <t>ジョウショウ</t>
    </rPh>
    <rPh sb="32" eb="34">
      <t>ケイコウ</t>
    </rPh>
    <rPh sb="41" eb="43">
      <t>ヘイセイ</t>
    </rPh>
    <rPh sb="45" eb="47">
      <t>ネンド</t>
    </rPh>
    <rPh sb="49" eb="51">
      <t>ドウニュウ</t>
    </rPh>
    <rPh sb="53" eb="55">
      <t>ジョウゲン</t>
    </rPh>
    <rPh sb="55" eb="57">
      <t>リョウキン</t>
    </rPh>
    <rPh sb="60" eb="62">
      <t>ジカン</t>
    </rPh>
    <rPh sb="62" eb="64">
      <t>エイギョウ</t>
    </rPh>
    <rPh sb="65" eb="67">
      <t>コウヒョウ</t>
    </rPh>
    <rPh sb="73" eb="74">
      <t>カンガ</t>
    </rPh>
    <rPh sb="82" eb="84">
      <t>ゼンコク</t>
    </rPh>
    <rPh sb="84" eb="86">
      <t>ヘイキン</t>
    </rPh>
    <rPh sb="87" eb="89">
      <t>ヒカク</t>
    </rPh>
    <rPh sb="95" eb="97">
      <t>シタマワ</t>
    </rPh>
    <rPh sb="102" eb="104">
      <t>コンゴ</t>
    </rPh>
    <rPh sb="109" eb="112">
      <t>チュウシャジョウ</t>
    </rPh>
    <rPh sb="116" eb="117">
      <t>チカラ</t>
    </rPh>
    <rPh sb="118" eb="119">
      <t>イ</t>
    </rPh>
    <rPh sb="123" eb="125">
      <t>ヒツヨウ</t>
    </rPh>
    <rPh sb="132" eb="134">
      <t>ウリアゲ</t>
    </rPh>
    <rPh sb="134" eb="135">
      <t>ダカ</t>
    </rPh>
    <rPh sb="138" eb="140">
      <t>ヒリツ</t>
    </rPh>
    <rPh sb="141" eb="143">
      <t>ヘイセイ</t>
    </rPh>
    <rPh sb="145" eb="147">
      <t>ネンド</t>
    </rPh>
    <rPh sb="148" eb="150">
      <t>コウテン</t>
    </rPh>
    <rPh sb="158" eb="160">
      <t>サイム</t>
    </rPh>
    <rPh sb="160" eb="162">
      <t>ショウカン</t>
    </rPh>
    <rPh sb="162" eb="164">
      <t>キンガク</t>
    </rPh>
    <rPh sb="165" eb="167">
      <t>ネンネン</t>
    </rPh>
    <rPh sb="167" eb="169">
      <t>ゲンショウ</t>
    </rPh>
    <rPh sb="176" eb="178">
      <t>ゲンイン</t>
    </rPh>
    <rPh sb="182" eb="184">
      <t>ヘイセイ</t>
    </rPh>
    <rPh sb="186" eb="188">
      <t>ネンド</t>
    </rPh>
    <rPh sb="189" eb="191">
      <t>カンサイ</t>
    </rPh>
    <rPh sb="192" eb="193">
      <t>ム</t>
    </rPh>
    <rPh sb="196" eb="198">
      <t>ジョウタイ</t>
    </rPh>
    <rPh sb="199" eb="200">
      <t>ツヅ</t>
    </rPh>
    <rPh sb="208" eb="209">
      <t>タ</t>
    </rPh>
    <rPh sb="209" eb="211">
      <t>カイケイ</t>
    </rPh>
    <rPh sb="211" eb="214">
      <t>ホジョキン</t>
    </rPh>
    <rPh sb="214" eb="216">
      <t>ヒリツ</t>
    </rPh>
    <rPh sb="216" eb="217">
      <t>オヨ</t>
    </rPh>
    <rPh sb="219" eb="220">
      <t>タ</t>
    </rPh>
    <rPh sb="220" eb="222">
      <t>カイケイ</t>
    </rPh>
    <rPh sb="222" eb="224">
      <t>ホジョ</t>
    </rPh>
    <rPh sb="224" eb="226">
      <t>キンガク</t>
    </rPh>
    <rPh sb="236" eb="237">
      <t>タ</t>
    </rPh>
    <rPh sb="237" eb="239">
      <t>カイケイ</t>
    </rPh>
    <rPh sb="242" eb="244">
      <t>ホジョ</t>
    </rPh>
    <rPh sb="245" eb="246">
      <t>ナ</t>
    </rPh>
    <phoneticPr fontId="6"/>
  </si>
  <si>
    <t>・⑪稼働率は平成26年度から徐々に上昇傾向にある。これは上記収益等の状況分析と同様、上限料金と24時間営業が好評であるためと考えら、特に夜間定期の契約者増が大きな要因であると考えられる。
・本駐車場の利用のされ方を調べると金曜や土曜の18時から翌3時の利用が特に多く、繁華街に近い駐車場としての特徴が伺える。本駐車場は夜中でも管理人常駐であり、またＬＥＤを活用した明るい場内で、安心・安全な駐車環境を提供しており、そうした点も今後積極的にＰＲし、利用増に繋げていきたい。</t>
    <rPh sb="2" eb="4">
      <t>カドウ</t>
    </rPh>
    <rPh sb="4" eb="5">
      <t>リツ</t>
    </rPh>
    <rPh sb="28" eb="30">
      <t>ジョウキ</t>
    </rPh>
    <rPh sb="30" eb="32">
      <t>シュウエキ</t>
    </rPh>
    <rPh sb="32" eb="33">
      <t>トウ</t>
    </rPh>
    <rPh sb="34" eb="36">
      <t>ジョウキョウ</t>
    </rPh>
    <rPh sb="36" eb="38">
      <t>ブンセキ</t>
    </rPh>
    <rPh sb="39" eb="41">
      <t>ドウヨウ</t>
    </rPh>
    <rPh sb="66" eb="67">
      <t>トク</t>
    </rPh>
    <rPh sb="68" eb="70">
      <t>ヤカン</t>
    </rPh>
    <rPh sb="70" eb="72">
      <t>テイキ</t>
    </rPh>
    <rPh sb="73" eb="75">
      <t>ケイヤク</t>
    </rPh>
    <rPh sb="75" eb="76">
      <t>シャ</t>
    </rPh>
    <rPh sb="76" eb="77">
      <t>ゾウ</t>
    </rPh>
    <rPh sb="78" eb="79">
      <t>オオ</t>
    </rPh>
    <rPh sb="81" eb="83">
      <t>ヨウイン</t>
    </rPh>
    <rPh sb="87" eb="88">
      <t>カンガ</t>
    </rPh>
    <rPh sb="95" eb="96">
      <t>ホン</t>
    </rPh>
    <rPh sb="96" eb="99">
      <t>チュウシャジョウ</t>
    </rPh>
    <rPh sb="100" eb="102">
      <t>リヨウ</t>
    </rPh>
    <rPh sb="105" eb="106">
      <t>カタ</t>
    </rPh>
    <rPh sb="107" eb="108">
      <t>シラ</t>
    </rPh>
    <rPh sb="111" eb="113">
      <t>キンヨウ</t>
    </rPh>
    <rPh sb="114" eb="116">
      <t>ドヨウ</t>
    </rPh>
    <rPh sb="119" eb="120">
      <t>ジ</t>
    </rPh>
    <rPh sb="122" eb="123">
      <t>ヨク</t>
    </rPh>
    <rPh sb="124" eb="125">
      <t>ジ</t>
    </rPh>
    <rPh sb="126" eb="128">
      <t>リヨウ</t>
    </rPh>
    <rPh sb="129" eb="130">
      <t>トク</t>
    </rPh>
    <rPh sb="131" eb="132">
      <t>オオ</t>
    </rPh>
    <rPh sb="134" eb="137">
      <t>ハンカガイ</t>
    </rPh>
    <rPh sb="138" eb="139">
      <t>チカ</t>
    </rPh>
    <rPh sb="140" eb="143">
      <t>チュウシャジョウ</t>
    </rPh>
    <rPh sb="147" eb="149">
      <t>トクチョウ</t>
    </rPh>
    <rPh sb="150" eb="151">
      <t>ウカガ</t>
    </rPh>
    <rPh sb="154" eb="155">
      <t>ホン</t>
    </rPh>
    <rPh sb="155" eb="157">
      <t>チュウシャ</t>
    </rPh>
    <rPh sb="157" eb="158">
      <t>ジョウ</t>
    </rPh>
    <rPh sb="159" eb="161">
      <t>ヨナカ</t>
    </rPh>
    <rPh sb="163" eb="166">
      <t>カンリニン</t>
    </rPh>
    <rPh sb="166" eb="168">
      <t>ジョウチュウ</t>
    </rPh>
    <rPh sb="178" eb="180">
      <t>カツヨウ</t>
    </rPh>
    <rPh sb="182" eb="183">
      <t>アカ</t>
    </rPh>
    <rPh sb="185" eb="187">
      <t>ジョウナイ</t>
    </rPh>
    <rPh sb="189" eb="191">
      <t>アンシン</t>
    </rPh>
    <rPh sb="192" eb="194">
      <t>アンゼン</t>
    </rPh>
    <rPh sb="195" eb="197">
      <t>チュウシャ</t>
    </rPh>
    <rPh sb="197" eb="199">
      <t>カンキョウ</t>
    </rPh>
    <rPh sb="200" eb="202">
      <t>テイキョウ</t>
    </rPh>
    <rPh sb="211" eb="212">
      <t>テン</t>
    </rPh>
    <rPh sb="213" eb="215">
      <t>コンゴ</t>
    </rPh>
    <rPh sb="215" eb="218">
      <t>セッキョクテキ</t>
    </rPh>
    <rPh sb="223" eb="225">
      <t>リヨウ</t>
    </rPh>
    <rPh sb="225" eb="226">
      <t>ゾウ</t>
    </rPh>
    <rPh sb="227" eb="228">
      <t>ツナ</t>
    </rPh>
    <phoneticPr fontId="6"/>
  </si>
  <si>
    <t>・収益及び利用の状況については、全国平均を下回るものの、どちらも上昇傾向にあり、この傾向を維持していくためにも、安心・安全な使いやすい駐車場であることを積極的にＰＲし、利用増を図る必要がある。
・債務については適切な償還が行われており、平成31年度に償還完了した後は、収益状況も向上することが予想される。
・平成32年度に長寿命化計画及び経営戦略を策定予定である。</t>
    <rPh sb="1" eb="3">
      <t>シュウエキ</t>
    </rPh>
    <rPh sb="3" eb="4">
      <t>オヨ</t>
    </rPh>
    <rPh sb="5" eb="7">
      <t>リヨウ</t>
    </rPh>
    <rPh sb="8" eb="10">
      <t>ジョウキョウ</t>
    </rPh>
    <rPh sb="16" eb="18">
      <t>ゼンコク</t>
    </rPh>
    <rPh sb="18" eb="20">
      <t>ヘイキン</t>
    </rPh>
    <rPh sb="21" eb="23">
      <t>シタマワ</t>
    </rPh>
    <rPh sb="32" eb="34">
      <t>ジョウショウ</t>
    </rPh>
    <rPh sb="34" eb="36">
      <t>ケイコウ</t>
    </rPh>
    <rPh sb="42" eb="44">
      <t>ケイコウ</t>
    </rPh>
    <rPh sb="45" eb="47">
      <t>イジ</t>
    </rPh>
    <rPh sb="56" eb="58">
      <t>アンシン</t>
    </rPh>
    <rPh sb="59" eb="61">
      <t>アンゼン</t>
    </rPh>
    <rPh sb="62" eb="63">
      <t>ツカ</t>
    </rPh>
    <rPh sb="67" eb="70">
      <t>チュウシャジョウ</t>
    </rPh>
    <rPh sb="76" eb="79">
      <t>セッキョクテキ</t>
    </rPh>
    <rPh sb="84" eb="86">
      <t>リヨウ</t>
    </rPh>
    <rPh sb="86" eb="87">
      <t>ゾウ</t>
    </rPh>
    <rPh sb="88" eb="89">
      <t>ハカ</t>
    </rPh>
    <rPh sb="90" eb="92">
      <t>ヒツヨウ</t>
    </rPh>
    <rPh sb="98" eb="100">
      <t>サイム</t>
    </rPh>
    <rPh sb="105" eb="107">
      <t>テキセツ</t>
    </rPh>
    <rPh sb="108" eb="110">
      <t>ショウカン</t>
    </rPh>
    <rPh sb="111" eb="112">
      <t>オコナ</t>
    </rPh>
    <rPh sb="118" eb="120">
      <t>ヘイセイ</t>
    </rPh>
    <rPh sb="122" eb="124">
      <t>ネンド</t>
    </rPh>
    <rPh sb="125" eb="127">
      <t>ショウカン</t>
    </rPh>
    <rPh sb="127" eb="129">
      <t>カンリョウ</t>
    </rPh>
    <rPh sb="131" eb="132">
      <t>ノチ</t>
    </rPh>
    <rPh sb="134" eb="136">
      <t>シュウエキ</t>
    </rPh>
    <rPh sb="136" eb="138">
      <t>ジョウキョウ</t>
    </rPh>
    <rPh sb="139" eb="141">
      <t>コウジョウ</t>
    </rPh>
    <rPh sb="146" eb="148">
      <t>ヨソウ</t>
    </rPh>
    <rPh sb="154" eb="156">
      <t>ヘイセイ</t>
    </rPh>
    <rPh sb="158" eb="160">
      <t>ネンド</t>
    </rPh>
    <rPh sb="161" eb="165">
      <t>チョウジュミョウカ</t>
    </rPh>
    <rPh sb="165" eb="167">
      <t>ケイカク</t>
    </rPh>
    <rPh sb="167" eb="168">
      <t>オヨ</t>
    </rPh>
    <rPh sb="169" eb="171">
      <t>ケイエイ</t>
    </rPh>
    <rPh sb="171" eb="173">
      <t>センリャク</t>
    </rPh>
    <rPh sb="174" eb="176">
      <t>サクテイ</t>
    </rPh>
    <rPh sb="176" eb="178">
      <t>ヨテイ</t>
    </rPh>
    <phoneticPr fontId="6"/>
  </si>
  <si>
    <t>・⑩債務残高は年々減少しており、適切な償還が行われている。なお、平成31年度末には0になる見とおしである。
・平成32年度に長寿命化計画を策定予定であり、点検、予防保全・改良保全等を効果的に行うことで⑧設備投資見込額の節減及び施設の長寿命化と利便性の向上を図る。
・地方公営企業法を適用していないため⑥有形固定資産減価償却費及び⑨累積欠損金比率については「該当なし」となっている。</t>
    <rPh sb="2" eb="4">
      <t>サイム</t>
    </rPh>
    <rPh sb="4" eb="6">
      <t>ザンダカ</t>
    </rPh>
    <rPh sb="7" eb="9">
      <t>ネンネン</t>
    </rPh>
    <rPh sb="9" eb="11">
      <t>ゲンショウ</t>
    </rPh>
    <rPh sb="16" eb="18">
      <t>テキセツ</t>
    </rPh>
    <rPh sb="19" eb="21">
      <t>ショウカン</t>
    </rPh>
    <rPh sb="22" eb="23">
      <t>オコナ</t>
    </rPh>
    <rPh sb="32" eb="34">
      <t>ヘイセイ</t>
    </rPh>
    <rPh sb="36" eb="39">
      <t>ネンドマツ</t>
    </rPh>
    <rPh sb="45" eb="46">
      <t>ミ</t>
    </rPh>
    <rPh sb="55" eb="57">
      <t>ヘイセイ</t>
    </rPh>
    <rPh sb="59" eb="61">
      <t>ネンド</t>
    </rPh>
    <rPh sb="62" eb="66">
      <t>チョウジュミョウカ</t>
    </rPh>
    <rPh sb="66" eb="68">
      <t>ケイカク</t>
    </rPh>
    <rPh sb="69" eb="71">
      <t>サクテイ</t>
    </rPh>
    <rPh sb="71" eb="73">
      <t>ヨテイ</t>
    </rPh>
    <rPh sb="77" eb="79">
      <t>テンケン</t>
    </rPh>
    <rPh sb="80" eb="82">
      <t>ヨボウ</t>
    </rPh>
    <rPh sb="82" eb="84">
      <t>ホゼン</t>
    </rPh>
    <rPh sb="85" eb="87">
      <t>カイリョウ</t>
    </rPh>
    <rPh sb="87" eb="89">
      <t>ホゼン</t>
    </rPh>
    <rPh sb="89" eb="90">
      <t>トウ</t>
    </rPh>
    <rPh sb="91" eb="94">
      <t>コウカテキ</t>
    </rPh>
    <rPh sb="95" eb="96">
      <t>オコナ</t>
    </rPh>
    <rPh sb="101" eb="103">
      <t>セツビ</t>
    </rPh>
    <rPh sb="103" eb="105">
      <t>トウシ</t>
    </rPh>
    <rPh sb="105" eb="107">
      <t>ミコ</t>
    </rPh>
    <rPh sb="107" eb="108">
      <t>ガク</t>
    </rPh>
    <rPh sb="109" eb="111">
      <t>セツゲン</t>
    </rPh>
    <rPh sb="111" eb="112">
      <t>オヨ</t>
    </rPh>
    <rPh sb="113" eb="115">
      <t>シセツ</t>
    </rPh>
    <rPh sb="116" eb="120">
      <t>チョウジュミョウカ</t>
    </rPh>
    <rPh sb="121" eb="124">
      <t>リベンセイ</t>
    </rPh>
    <rPh sb="125" eb="127">
      <t>コウジョウ</t>
    </rPh>
    <rPh sb="128" eb="129">
      <t>ハカ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</si>
</sst>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25.7</c:v>
                </c:pt>
                <c:pt idx="2">
                  <c:v>30.4</c:v>
                </c:pt>
                <c:pt idx="3">
                  <c:v>38</c:v>
                </c:pt>
                <c:pt idx="4">
                  <c:v>51.5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77120"/>
        <c:axId val="6788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138.69999999999999</c:v>
                </c:pt>
                <c:pt idx="1">
                  <c:v>110.6</c:v>
                </c:pt>
                <c:pt idx="2">
                  <c:v>118.2</c:v>
                </c:pt>
                <c:pt idx="3">
                  <c:v>120.9</c:v>
                </c:pt>
                <c:pt idx="4">
                  <c:v>205.8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77120"/>
        <c:axId val="67883392"/>
      </c:lineChart>
      <c:dateAx>
        <c:axId val="6787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883392"/>
        <c:crosses val="autoZero"/>
        <c:auto val="1"/>
        <c:lblOffset val="100"/>
        <c:baseTimeUnit val="years"/>
      </c:dateAx>
      <c:valAx>
        <c:axId val="6788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7877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1022.3</c:v>
                </c:pt>
                <c:pt idx="1">
                  <c:v>868.7</c:v>
                </c:pt>
                <c:pt idx="2">
                  <c:v>599.29999999999995</c:v>
                </c:pt>
                <c:pt idx="3">
                  <c:v>330.2</c:v>
                </c:pt>
                <c:pt idx="4">
                  <c:v>197.8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515008"/>
        <c:axId val="7752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543</c:v>
                </c:pt>
                <c:pt idx="1">
                  <c:v>421.1</c:v>
                </c:pt>
                <c:pt idx="2">
                  <c:v>339.7</c:v>
                </c:pt>
                <c:pt idx="3">
                  <c:v>269.89999999999998</c:v>
                </c:pt>
                <c:pt idx="4">
                  <c:v>196.2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15008"/>
        <c:axId val="77521280"/>
      </c:lineChart>
      <c:dateAx>
        <c:axId val="7751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521280"/>
        <c:crosses val="autoZero"/>
        <c:auto val="1"/>
        <c:lblOffset val="100"/>
        <c:baseTimeUnit val="years"/>
      </c:dateAx>
      <c:valAx>
        <c:axId val="7752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7515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621888"/>
        <c:axId val="7765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21888"/>
        <c:axId val="77656832"/>
      </c:lineChart>
      <c:dateAx>
        <c:axId val="7762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656832"/>
        <c:crosses val="autoZero"/>
        <c:auto val="1"/>
        <c:lblOffset val="100"/>
        <c:baseTimeUnit val="years"/>
      </c:dateAx>
      <c:valAx>
        <c:axId val="7765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7621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691136"/>
        <c:axId val="7769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91136"/>
        <c:axId val="77693312"/>
      </c:lineChart>
      <c:dateAx>
        <c:axId val="7769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693312"/>
        <c:crosses val="autoZero"/>
        <c:auto val="1"/>
        <c:lblOffset val="100"/>
        <c:baseTimeUnit val="years"/>
      </c:dateAx>
      <c:valAx>
        <c:axId val="7769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7691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37984"/>
        <c:axId val="7773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30.1</c:v>
                </c:pt>
                <c:pt idx="2">
                  <c:v>26.5</c:v>
                </c:pt>
                <c:pt idx="3">
                  <c:v>25.2</c:v>
                </c:pt>
                <c:pt idx="4">
                  <c:v>28.8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37984"/>
        <c:axId val="77739904"/>
      </c:lineChart>
      <c:dateAx>
        <c:axId val="7773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739904"/>
        <c:crosses val="autoZero"/>
        <c:auto val="1"/>
        <c:lblOffset val="100"/>
        <c:baseTimeUnit val="years"/>
      </c:dateAx>
      <c:valAx>
        <c:axId val="7773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7737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86496"/>
        <c:axId val="7779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650</c:v>
                </c:pt>
                <c:pt idx="1">
                  <c:v>650</c:v>
                </c:pt>
                <c:pt idx="2">
                  <c:v>543</c:v>
                </c:pt>
                <c:pt idx="3">
                  <c:v>454</c:v>
                </c:pt>
                <c:pt idx="4">
                  <c:v>384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86496"/>
        <c:axId val="77792768"/>
      </c:lineChart>
      <c:dateAx>
        <c:axId val="7778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792768"/>
        <c:crosses val="autoZero"/>
        <c:auto val="1"/>
        <c:lblOffset val="100"/>
        <c:baseTimeUnit val="years"/>
      </c:dateAx>
      <c:valAx>
        <c:axId val="77792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7786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93</c:v>
                </c:pt>
                <c:pt idx="1">
                  <c:v>85</c:v>
                </c:pt>
                <c:pt idx="2">
                  <c:v>90.2</c:v>
                </c:pt>
                <c:pt idx="3">
                  <c:v>99.1</c:v>
                </c:pt>
                <c:pt idx="4">
                  <c:v>101.9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818880"/>
        <c:axId val="7784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195.5</c:v>
                </c:pt>
                <c:pt idx="1">
                  <c:v>199.1</c:v>
                </c:pt>
                <c:pt idx="2">
                  <c:v>191.4</c:v>
                </c:pt>
                <c:pt idx="3">
                  <c:v>194.7</c:v>
                </c:pt>
                <c:pt idx="4">
                  <c:v>193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18880"/>
        <c:axId val="77845632"/>
      </c:lineChart>
      <c:dateAx>
        <c:axId val="7781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845632"/>
        <c:crosses val="autoZero"/>
        <c:auto val="1"/>
        <c:lblOffset val="100"/>
        <c:baseTimeUnit val="years"/>
      </c:dateAx>
      <c:valAx>
        <c:axId val="7784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7818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-9</c:v>
                </c:pt>
                <c:pt idx="1">
                  <c:v>-16.8</c:v>
                </c:pt>
                <c:pt idx="2">
                  <c:v>34.5</c:v>
                </c:pt>
                <c:pt idx="3">
                  <c:v>46.2</c:v>
                </c:pt>
                <c:pt idx="4">
                  <c:v>44.3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871744"/>
        <c:axId val="7788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24.4</c:v>
                </c:pt>
                <c:pt idx="1">
                  <c:v>24.4</c:v>
                </c:pt>
                <c:pt idx="2">
                  <c:v>24.2</c:v>
                </c:pt>
                <c:pt idx="3">
                  <c:v>25.5</c:v>
                </c:pt>
                <c:pt idx="4">
                  <c:v>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71744"/>
        <c:axId val="77882112"/>
      </c:lineChart>
      <c:dateAx>
        <c:axId val="7787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882112"/>
        <c:crosses val="autoZero"/>
        <c:auto val="1"/>
        <c:lblOffset val="100"/>
        <c:baseTimeUnit val="years"/>
      </c:dateAx>
      <c:valAx>
        <c:axId val="7788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7871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-5038</c:v>
                </c:pt>
                <c:pt idx="1">
                  <c:v>-7476</c:v>
                </c:pt>
                <c:pt idx="2">
                  <c:v>13581</c:v>
                </c:pt>
                <c:pt idx="3">
                  <c:v>19491</c:v>
                </c:pt>
                <c:pt idx="4">
                  <c:v>19412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18592"/>
        <c:axId val="7792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40082</c:v>
                </c:pt>
                <c:pt idx="1">
                  <c:v>40365</c:v>
                </c:pt>
                <c:pt idx="2">
                  <c:v>48967</c:v>
                </c:pt>
                <c:pt idx="3">
                  <c:v>46827</c:v>
                </c:pt>
                <c:pt idx="4">
                  <c:v>47288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18592"/>
        <c:axId val="77920512"/>
      </c:lineChart>
      <c:dateAx>
        <c:axId val="7791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920512"/>
        <c:crosses val="autoZero"/>
        <c:auto val="1"/>
        <c:lblOffset val="100"/>
        <c:baseTimeUnit val="years"/>
      </c:dateAx>
      <c:valAx>
        <c:axId val="7792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791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>
      <selection activeCell="NC26" sqref="NC26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愛知県豊橋市　豊橋市松葉公園地下駐車場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130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10018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都市計画駐車場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19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214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131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27.8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25.7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30.4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38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51.5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93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85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90.2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99.1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101.9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138.69999999999999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110.6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118.2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120.9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205.8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27.8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30.1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26.5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25.2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28.8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195.5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199.1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191.4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194.7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193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134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5"/>
      <c r="NE47" s="96"/>
      <c r="NF47" s="96"/>
      <c r="NG47" s="96"/>
      <c r="NH47" s="96"/>
      <c r="NI47" s="96"/>
      <c r="NJ47" s="96"/>
      <c r="NK47" s="96"/>
      <c r="NL47" s="96"/>
      <c r="NM47" s="96"/>
      <c r="NN47" s="96"/>
      <c r="NO47" s="96"/>
      <c r="NP47" s="96"/>
      <c r="NQ47" s="96"/>
      <c r="NR47" s="97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132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-9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-16.8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34.5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46.2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44.3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-5038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-7476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13581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19491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19412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650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650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543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454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384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24.4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24.4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24.2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25.5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22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40082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40365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48967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46827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47288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133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876612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12979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1022.3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868.7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599.29999999999995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330.2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197.8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543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421.1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339.7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269.89999999999998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196.2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232017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3</v>
      </c>
      <c r="H6" s="61" t="str">
        <f>SUBSTITUTE(H8,"　","")</f>
        <v>愛知県豊橋市</v>
      </c>
      <c r="I6" s="61" t="str">
        <f t="shared" si="1"/>
        <v>豊橋市松葉公園地下駐車場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地下式</v>
      </c>
      <c r="R6" s="64">
        <f t="shared" si="1"/>
        <v>19</v>
      </c>
      <c r="S6" s="63" t="str">
        <f t="shared" si="1"/>
        <v>商業施設</v>
      </c>
      <c r="T6" s="63" t="str">
        <f t="shared" si="1"/>
        <v>無</v>
      </c>
      <c r="U6" s="64">
        <f t="shared" si="1"/>
        <v>10018</v>
      </c>
      <c r="V6" s="64">
        <f t="shared" si="1"/>
        <v>214</v>
      </c>
      <c r="W6" s="64">
        <f t="shared" si="1"/>
        <v>300</v>
      </c>
      <c r="X6" s="63" t="str">
        <f t="shared" si="1"/>
        <v>代行制</v>
      </c>
      <c r="Y6" s="65">
        <f>IF(Y8="-",NA(),Y8)</f>
        <v>27.8</v>
      </c>
      <c r="Z6" s="65">
        <f t="shared" ref="Z6:AH6" si="2">IF(Z8="-",NA(),Z8)</f>
        <v>25.7</v>
      </c>
      <c r="AA6" s="65">
        <f t="shared" si="2"/>
        <v>30.4</v>
      </c>
      <c r="AB6" s="65">
        <f t="shared" si="2"/>
        <v>38</v>
      </c>
      <c r="AC6" s="65">
        <f t="shared" si="2"/>
        <v>51.5</v>
      </c>
      <c r="AD6" s="65">
        <f t="shared" si="2"/>
        <v>138.69999999999999</v>
      </c>
      <c r="AE6" s="65">
        <f t="shared" si="2"/>
        <v>110.6</v>
      </c>
      <c r="AF6" s="65">
        <f t="shared" si="2"/>
        <v>118.2</v>
      </c>
      <c r="AG6" s="65">
        <f t="shared" si="2"/>
        <v>120.9</v>
      </c>
      <c r="AH6" s="65">
        <f t="shared" si="2"/>
        <v>205.8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27.8</v>
      </c>
      <c r="AP6" s="65">
        <f t="shared" si="3"/>
        <v>30.1</v>
      </c>
      <c r="AQ6" s="65">
        <f t="shared" si="3"/>
        <v>26.5</v>
      </c>
      <c r="AR6" s="65">
        <f t="shared" si="3"/>
        <v>25.2</v>
      </c>
      <c r="AS6" s="65">
        <f t="shared" si="3"/>
        <v>28.8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650</v>
      </c>
      <c r="BA6" s="66">
        <f t="shared" si="4"/>
        <v>650</v>
      </c>
      <c r="BB6" s="66">
        <f t="shared" si="4"/>
        <v>543</v>
      </c>
      <c r="BC6" s="66">
        <f t="shared" si="4"/>
        <v>454</v>
      </c>
      <c r="BD6" s="66">
        <f t="shared" si="4"/>
        <v>384</v>
      </c>
      <c r="BE6" s="64" t="str">
        <f>IF(BE8="-","",IF(BE8="-","【-】","【"&amp;SUBSTITUTE(TEXT(BE8,"#,##0"),"-","△")&amp;"】"))</f>
        <v>【140】</v>
      </c>
      <c r="BF6" s="65">
        <f>IF(BF8="-",NA(),BF8)</f>
        <v>-9</v>
      </c>
      <c r="BG6" s="65">
        <f t="shared" ref="BG6:BO6" si="5">IF(BG8="-",NA(),BG8)</f>
        <v>-16.8</v>
      </c>
      <c r="BH6" s="65">
        <f t="shared" si="5"/>
        <v>34.5</v>
      </c>
      <c r="BI6" s="65">
        <f t="shared" si="5"/>
        <v>46.2</v>
      </c>
      <c r="BJ6" s="65">
        <f t="shared" si="5"/>
        <v>44.3</v>
      </c>
      <c r="BK6" s="65">
        <f t="shared" si="5"/>
        <v>24.4</v>
      </c>
      <c r="BL6" s="65">
        <f t="shared" si="5"/>
        <v>24.4</v>
      </c>
      <c r="BM6" s="65">
        <f t="shared" si="5"/>
        <v>24.2</v>
      </c>
      <c r="BN6" s="65">
        <f t="shared" si="5"/>
        <v>25.5</v>
      </c>
      <c r="BO6" s="65">
        <f t="shared" si="5"/>
        <v>22</v>
      </c>
      <c r="BP6" s="62" t="str">
        <f>IF(BP8="-","",IF(BP8="-","【-】","【"&amp;SUBSTITUTE(TEXT(BP8,"#,##0.0"),"-","△")&amp;"】"))</f>
        <v>【45.2】</v>
      </c>
      <c r="BQ6" s="66">
        <f>IF(BQ8="-",NA(),BQ8)</f>
        <v>-5038</v>
      </c>
      <c r="BR6" s="66">
        <f t="shared" ref="BR6:BZ6" si="6">IF(BR8="-",NA(),BR8)</f>
        <v>-7476</v>
      </c>
      <c r="BS6" s="66">
        <f t="shared" si="6"/>
        <v>13581</v>
      </c>
      <c r="BT6" s="66">
        <f t="shared" si="6"/>
        <v>19491</v>
      </c>
      <c r="BU6" s="66">
        <f t="shared" si="6"/>
        <v>19412</v>
      </c>
      <c r="BV6" s="66">
        <f t="shared" si="6"/>
        <v>40082</v>
      </c>
      <c r="BW6" s="66">
        <f t="shared" si="6"/>
        <v>40365</v>
      </c>
      <c r="BX6" s="66">
        <f t="shared" si="6"/>
        <v>48967</v>
      </c>
      <c r="BY6" s="66">
        <f t="shared" si="6"/>
        <v>46827</v>
      </c>
      <c r="BZ6" s="66">
        <f t="shared" si="6"/>
        <v>47288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876612</v>
      </c>
      <c r="CN6" s="64">
        <f t="shared" si="7"/>
        <v>12979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1022.3</v>
      </c>
      <c r="DA6" s="65">
        <f t="shared" ref="DA6:DI6" si="8">IF(DA8="-",NA(),DA8)</f>
        <v>868.7</v>
      </c>
      <c r="DB6" s="65">
        <f t="shared" si="8"/>
        <v>599.29999999999995</v>
      </c>
      <c r="DC6" s="65">
        <f t="shared" si="8"/>
        <v>330.2</v>
      </c>
      <c r="DD6" s="65">
        <f t="shared" si="8"/>
        <v>197.8</v>
      </c>
      <c r="DE6" s="65">
        <f t="shared" si="8"/>
        <v>543</v>
      </c>
      <c r="DF6" s="65">
        <f t="shared" si="8"/>
        <v>421.1</v>
      </c>
      <c r="DG6" s="65">
        <f t="shared" si="8"/>
        <v>339.7</v>
      </c>
      <c r="DH6" s="65">
        <f t="shared" si="8"/>
        <v>269.89999999999998</v>
      </c>
      <c r="DI6" s="65">
        <f t="shared" si="8"/>
        <v>196.2</v>
      </c>
      <c r="DJ6" s="62" t="str">
        <f>IF(DJ8="-","",IF(DJ8="-","【-】","【"&amp;SUBSTITUTE(TEXT(DJ8,"#,##0.0"),"-","△")&amp;"】"))</f>
        <v>【122.6】</v>
      </c>
      <c r="DK6" s="65">
        <f>IF(DK8="-",NA(),DK8)</f>
        <v>93</v>
      </c>
      <c r="DL6" s="65">
        <f t="shared" ref="DL6:DT6" si="9">IF(DL8="-",NA(),DL8)</f>
        <v>85</v>
      </c>
      <c r="DM6" s="65">
        <f t="shared" si="9"/>
        <v>90.2</v>
      </c>
      <c r="DN6" s="65">
        <f t="shared" si="9"/>
        <v>99.1</v>
      </c>
      <c r="DO6" s="65">
        <f t="shared" si="9"/>
        <v>101.9</v>
      </c>
      <c r="DP6" s="65">
        <f t="shared" si="9"/>
        <v>195.5</v>
      </c>
      <c r="DQ6" s="65">
        <f t="shared" si="9"/>
        <v>199.1</v>
      </c>
      <c r="DR6" s="65">
        <f t="shared" si="9"/>
        <v>191.4</v>
      </c>
      <c r="DS6" s="65">
        <f t="shared" si="9"/>
        <v>194.7</v>
      </c>
      <c r="DT6" s="65">
        <f t="shared" si="9"/>
        <v>193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232017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3</v>
      </c>
      <c r="H7" s="61" t="str">
        <f t="shared" si="10"/>
        <v>愛知県　豊橋市</v>
      </c>
      <c r="I7" s="61" t="str">
        <f t="shared" si="10"/>
        <v>豊橋市松葉公園地下駐車場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地下式</v>
      </c>
      <c r="R7" s="64">
        <f t="shared" si="10"/>
        <v>19</v>
      </c>
      <c r="S7" s="63" t="str">
        <f t="shared" si="10"/>
        <v>商業施設</v>
      </c>
      <c r="T7" s="63" t="str">
        <f t="shared" si="10"/>
        <v>無</v>
      </c>
      <c r="U7" s="64">
        <f t="shared" si="10"/>
        <v>10018</v>
      </c>
      <c r="V7" s="64">
        <f t="shared" si="10"/>
        <v>214</v>
      </c>
      <c r="W7" s="64">
        <f t="shared" si="10"/>
        <v>300</v>
      </c>
      <c r="X7" s="63" t="str">
        <f t="shared" si="10"/>
        <v>代行制</v>
      </c>
      <c r="Y7" s="65">
        <f>Y8</f>
        <v>27.8</v>
      </c>
      <c r="Z7" s="65">
        <f t="shared" ref="Z7:AH7" si="11">Z8</f>
        <v>25.7</v>
      </c>
      <c r="AA7" s="65">
        <f t="shared" si="11"/>
        <v>30.4</v>
      </c>
      <c r="AB7" s="65">
        <f t="shared" si="11"/>
        <v>38</v>
      </c>
      <c r="AC7" s="65">
        <f t="shared" si="11"/>
        <v>51.5</v>
      </c>
      <c r="AD7" s="65">
        <f t="shared" si="11"/>
        <v>138.69999999999999</v>
      </c>
      <c r="AE7" s="65">
        <f t="shared" si="11"/>
        <v>110.6</v>
      </c>
      <c r="AF7" s="65">
        <f t="shared" si="11"/>
        <v>118.2</v>
      </c>
      <c r="AG7" s="65">
        <f t="shared" si="11"/>
        <v>120.9</v>
      </c>
      <c r="AH7" s="65">
        <f t="shared" si="11"/>
        <v>205.8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27.8</v>
      </c>
      <c r="AP7" s="65">
        <f t="shared" si="12"/>
        <v>30.1</v>
      </c>
      <c r="AQ7" s="65">
        <f t="shared" si="12"/>
        <v>26.5</v>
      </c>
      <c r="AR7" s="65">
        <f t="shared" si="12"/>
        <v>25.2</v>
      </c>
      <c r="AS7" s="65">
        <f t="shared" si="12"/>
        <v>28.8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650</v>
      </c>
      <c r="BA7" s="66">
        <f t="shared" si="13"/>
        <v>650</v>
      </c>
      <c r="BB7" s="66">
        <f t="shared" si="13"/>
        <v>543</v>
      </c>
      <c r="BC7" s="66">
        <f t="shared" si="13"/>
        <v>454</v>
      </c>
      <c r="BD7" s="66">
        <f t="shared" si="13"/>
        <v>384</v>
      </c>
      <c r="BE7" s="64"/>
      <c r="BF7" s="65">
        <f>BF8</f>
        <v>-9</v>
      </c>
      <c r="BG7" s="65">
        <f t="shared" ref="BG7:BO7" si="14">BG8</f>
        <v>-16.8</v>
      </c>
      <c r="BH7" s="65">
        <f t="shared" si="14"/>
        <v>34.5</v>
      </c>
      <c r="BI7" s="65">
        <f t="shared" si="14"/>
        <v>46.2</v>
      </c>
      <c r="BJ7" s="65">
        <f t="shared" si="14"/>
        <v>44.3</v>
      </c>
      <c r="BK7" s="65">
        <f t="shared" si="14"/>
        <v>24.4</v>
      </c>
      <c r="BL7" s="65">
        <f t="shared" si="14"/>
        <v>24.4</v>
      </c>
      <c r="BM7" s="65">
        <f t="shared" si="14"/>
        <v>24.2</v>
      </c>
      <c r="BN7" s="65">
        <f t="shared" si="14"/>
        <v>25.5</v>
      </c>
      <c r="BO7" s="65">
        <f t="shared" si="14"/>
        <v>22</v>
      </c>
      <c r="BP7" s="62"/>
      <c r="BQ7" s="66">
        <f>BQ8</f>
        <v>-5038</v>
      </c>
      <c r="BR7" s="66">
        <f t="shared" ref="BR7:BZ7" si="15">BR8</f>
        <v>-7476</v>
      </c>
      <c r="BS7" s="66">
        <f t="shared" si="15"/>
        <v>13581</v>
      </c>
      <c r="BT7" s="66">
        <f t="shared" si="15"/>
        <v>19491</v>
      </c>
      <c r="BU7" s="66">
        <f t="shared" si="15"/>
        <v>19412</v>
      </c>
      <c r="BV7" s="66">
        <f t="shared" si="15"/>
        <v>40082</v>
      </c>
      <c r="BW7" s="66">
        <f t="shared" si="15"/>
        <v>40365</v>
      </c>
      <c r="BX7" s="66">
        <f t="shared" si="15"/>
        <v>48967</v>
      </c>
      <c r="BY7" s="66">
        <f t="shared" si="15"/>
        <v>46827</v>
      </c>
      <c r="BZ7" s="66">
        <f t="shared" si="15"/>
        <v>47288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876612</v>
      </c>
      <c r="CN7" s="64">
        <f>CN8</f>
        <v>12979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1022.3</v>
      </c>
      <c r="DA7" s="65">
        <f t="shared" ref="DA7:DI7" si="16">DA8</f>
        <v>868.7</v>
      </c>
      <c r="DB7" s="65">
        <f t="shared" si="16"/>
        <v>599.29999999999995</v>
      </c>
      <c r="DC7" s="65">
        <f t="shared" si="16"/>
        <v>330.2</v>
      </c>
      <c r="DD7" s="65">
        <f t="shared" si="16"/>
        <v>197.8</v>
      </c>
      <c r="DE7" s="65">
        <f t="shared" si="16"/>
        <v>543</v>
      </c>
      <c r="DF7" s="65">
        <f t="shared" si="16"/>
        <v>421.1</v>
      </c>
      <c r="DG7" s="65">
        <f t="shared" si="16"/>
        <v>339.7</v>
      </c>
      <c r="DH7" s="65">
        <f t="shared" si="16"/>
        <v>269.89999999999998</v>
      </c>
      <c r="DI7" s="65">
        <f t="shared" si="16"/>
        <v>196.2</v>
      </c>
      <c r="DJ7" s="62"/>
      <c r="DK7" s="65">
        <f>DK8</f>
        <v>93</v>
      </c>
      <c r="DL7" s="65">
        <f t="shared" ref="DL7:DT7" si="17">DL8</f>
        <v>85</v>
      </c>
      <c r="DM7" s="65">
        <f t="shared" si="17"/>
        <v>90.2</v>
      </c>
      <c r="DN7" s="65">
        <f t="shared" si="17"/>
        <v>99.1</v>
      </c>
      <c r="DO7" s="65">
        <f t="shared" si="17"/>
        <v>101.9</v>
      </c>
      <c r="DP7" s="65">
        <f t="shared" si="17"/>
        <v>195.5</v>
      </c>
      <c r="DQ7" s="65">
        <f t="shared" si="17"/>
        <v>199.1</v>
      </c>
      <c r="DR7" s="65">
        <f t="shared" si="17"/>
        <v>191.4</v>
      </c>
      <c r="DS7" s="65">
        <f t="shared" si="17"/>
        <v>194.7</v>
      </c>
      <c r="DT7" s="65">
        <f t="shared" si="17"/>
        <v>193</v>
      </c>
      <c r="DU7" s="62"/>
    </row>
    <row r="8" spans="1:125" s="67" customFormat="1">
      <c r="A8" s="50"/>
      <c r="B8" s="68">
        <v>2016</v>
      </c>
      <c r="C8" s="68">
        <v>232017</v>
      </c>
      <c r="D8" s="68">
        <v>47</v>
      </c>
      <c r="E8" s="68">
        <v>14</v>
      </c>
      <c r="F8" s="68">
        <v>0</v>
      </c>
      <c r="G8" s="68">
        <v>3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19</v>
      </c>
      <c r="S8" s="70" t="s">
        <v>122</v>
      </c>
      <c r="T8" s="70" t="s">
        <v>123</v>
      </c>
      <c r="U8" s="71">
        <v>10018</v>
      </c>
      <c r="V8" s="71">
        <v>214</v>
      </c>
      <c r="W8" s="71">
        <v>300</v>
      </c>
      <c r="X8" s="70" t="s">
        <v>124</v>
      </c>
      <c r="Y8" s="72">
        <v>27.8</v>
      </c>
      <c r="Z8" s="72">
        <v>25.7</v>
      </c>
      <c r="AA8" s="72">
        <v>30.4</v>
      </c>
      <c r="AB8" s="72">
        <v>38</v>
      </c>
      <c r="AC8" s="72">
        <v>51.5</v>
      </c>
      <c r="AD8" s="72">
        <v>138.69999999999999</v>
      </c>
      <c r="AE8" s="72">
        <v>110.6</v>
      </c>
      <c r="AF8" s="72">
        <v>118.2</v>
      </c>
      <c r="AG8" s="72">
        <v>120.9</v>
      </c>
      <c r="AH8" s="72">
        <v>205.8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27.8</v>
      </c>
      <c r="AP8" s="72">
        <v>30.1</v>
      </c>
      <c r="AQ8" s="72">
        <v>26.5</v>
      </c>
      <c r="AR8" s="72">
        <v>25.2</v>
      </c>
      <c r="AS8" s="72">
        <v>28.8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650</v>
      </c>
      <c r="BA8" s="73">
        <v>650</v>
      </c>
      <c r="BB8" s="73">
        <v>543</v>
      </c>
      <c r="BC8" s="73">
        <v>454</v>
      </c>
      <c r="BD8" s="73">
        <v>384</v>
      </c>
      <c r="BE8" s="73">
        <v>140</v>
      </c>
      <c r="BF8" s="72">
        <v>-9</v>
      </c>
      <c r="BG8" s="72">
        <v>-16.8</v>
      </c>
      <c r="BH8" s="72">
        <v>34.5</v>
      </c>
      <c r="BI8" s="72">
        <v>46.2</v>
      </c>
      <c r="BJ8" s="72">
        <v>44.3</v>
      </c>
      <c r="BK8" s="72">
        <v>24.4</v>
      </c>
      <c r="BL8" s="72">
        <v>24.4</v>
      </c>
      <c r="BM8" s="72">
        <v>24.2</v>
      </c>
      <c r="BN8" s="72">
        <v>25.5</v>
      </c>
      <c r="BO8" s="72">
        <v>22</v>
      </c>
      <c r="BP8" s="69">
        <v>45.2</v>
      </c>
      <c r="BQ8" s="73">
        <v>-5038</v>
      </c>
      <c r="BR8" s="73">
        <v>-7476</v>
      </c>
      <c r="BS8" s="73">
        <v>13581</v>
      </c>
      <c r="BT8" s="74">
        <v>19491</v>
      </c>
      <c r="BU8" s="74">
        <v>19412</v>
      </c>
      <c r="BV8" s="73">
        <v>40082</v>
      </c>
      <c r="BW8" s="73">
        <v>40365</v>
      </c>
      <c r="BX8" s="73">
        <v>48967</v>
      </c>
      <c r="BY8" s="73">
        <v>46827</v>
      </c>
      <c r="BZ8" s="73">
        <v>47288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876612</v>
      </c>
      <c r="CN8" s="71">
        <v>12979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1022.3</v>
      </c>
      <c r="DA8" s="72">
        <v>868.7</v>
      </c>
      <c r="DB8" s="72">
        <v>599.29999999999995</v>
      </c>
      <c r="DC8" s="72">
        <v>330.2</v>
      </c>
      <c r="DD8" s="72">
        <v>197.8</v>
      </c>
      <c r="DE8" s="72">
        <v>543</v>
      </c>
      <c r="DF8" s="72">
        <v>421.1</v>
      </c>
      <c r="DG8" s="72">
        <v>339.7</v>
      </c>
      <c r="DH8" s="72">
        <v>269.89999999999998</v>
      </c>
      <c r="DI8" s="72">
        <v>196.2</v>
      </c>
      <c r="DJ8" s="69">
        <v>122.6</v>
      </c>
      <c r="DK8" s="72">
        <v>93</v>
      </c>
      <c r="DL8" s="72">
        <v>85</v>
      </c>
      <c r="DM8" s="72">
        <v>90.2</v>
      </c>
      <c r="DN8" s="72">
        <v>99.1</v>
      </c>
      <c r="DO8" s="72">
        <v>101.9</v>
      </c>
      <c r="DP8" s="72">
        <v>195.5</v>
      </c>
      <c r="DQ8" s="72">
        <v>199.1</v>
      </c>
      <c r="DR8" s="72">
        <v>191.4</v>
      </c>
      <c r="DS8" s="72">
        <v>194.7</v>
      </c>
      <c r="DT8" s="72">
        <v>193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-</cp:lastModifiedBy>
  <cp:lastPrinted>2018-03-20T09:11:32Z</cp:lastPrinted>
  <dcterms:created xsi:type="dcterms:W3CDTF">2018-02-09T01:48:09Z</dcterms:created>
  <dcterms:modified xsi:type="dcterms:W3CDTF">2018-03-27T00:52:47Z</dcterms:modified>
  <cp:category/>
</cp:coreProperties>
</file>