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29_豊明市\"/>
    </mc:Choice>
  </mc:AlternateContent>
  <workbookProtection workbookAlgorithmName="SHA-512" workbookHashValue="1p/RgeGSr7Vl8g+byVn+F3aFQATaoKy4wdLnW+yKMqehBouR6jr8ZfHp6vsWUlDFayZUawUxyg09HLxGPNrgww==" workbookSaltValue="QL/j+BCp4HyMW71MKo4ZTA==" workbookSpinCount="100000" lockStructure="1"/>
  <bookViews>
    <workbookView xWindow="-1245" yWindow="1155"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KO31" i="4" s="1"/>
  <c r="DL7" i="5"/>
  <c r="DK7" i="5"/>
  <c r="DI7" i="5"/>
  <c r="DH7" i="5"/>
  <c r="LT78" i="4" s="1"/>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FX31" i="4" s="1"/>
  <c r="AK7" i="5"/>
  <c r="AJ7" i="5"/>
  <c r="AH7" i="5"/>
  <c r="AG7" i="5"/>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E31" i="4"/>
  <c r="EL31" i="4"/>
  <c r="BZ31" i="4"/>
  <c r="BG31" i="4"/>
  <c r="AN31" i="4"/>
  <c r="LJ10" i="4"/>
  <c r="JQ10" i="4"/>
  <c r="HX10" i="4"/>
  <c r="DU10" i="4"/>
  <c r="AQ10" i="4"/>
  <c r="B10" i="4"/>
  <c r="JQ8" i="4"/>
  <c r="HX8" i="4"/>
  <c r="CF8" i="4"/>
  <c r="AQ8" i="4"/>
  <c r="B8" i="4"/>
  <c r="B6" i="4"/>
  <c r="BZ76" i="4" l="1"/>
  <c r="MA51" i="4"/>
  <c r="MI76" i="4"/>
  <c r="HJ51" i="4"/>
  <c r="MA30" i="4"/>
  <c r="IT76" i="4"/>
  <c r="CS51" i="4"/>
  <c r="HJ30" i="4"/>
  <c r="CS30" i="4"/>
  <c r="C11" i="5"/>
  <c r="D11" i="5"/>
  <c r="E11" i="5"/>
  <c r="B11" i="5"/>
  <c r="BZ30" i="4" l="1"/>
  <c r="BK76" i="4"/>
  <c r="LH51" i="4"/>
  <c r="LT76" i="4"/>
  <c r="GQ51" i="4"/>
  <c r="LH30" i="4"/>
  <c r="GQ30" i="4"/>
  <c r="IE76" i="4"/>
  <c r="BZ51" i="4"/>
  <c r="HP76" i="4"/>
  <c r="BG51" i="4"/>
  <c r="FX30" i="4"/>
  <c r="BG30" i="4"/>
  <c r="AV76" i="4"/>
  <c r="KO51" i="4"/>
  <c r="FX51" i="4"/>
  <c r="KO30" i="4"/>
  <c r="LE76"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<sst xmlns="http://schemas.openxmlformats.org/spreadsheetml/2006/main" count="286" uniqueCount="135">
  <si>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</si>
  <si>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</si>
  <si>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</si>
  <si>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</si>
  <si>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</si>
  <si>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</si>
  <si>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</si>
  <si>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</si>
  <si>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</si>
  <si>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</si>
  <si>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</si>
  <si>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</si>
  <si>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</si>
  <si>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</si>
  <si>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</si>
  <si>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</si>
  <si>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</si>
  <si>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</si>
  <si>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</si>
  <si>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</si>
  <si>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</si>
  <si>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</si>
  <si>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</si>
  <si>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</si>
  <si>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</si>
  <si>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</si>
  <si>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</si>
  <si>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</si>
  <si>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</si>
  <si>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</si>
  <si>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</si>
  <si>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</si>
  <si>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</si>
  <si>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</si>
  <si>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</si>
  <si>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</si>
  <si>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</si>
  <si>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</si>
  <si>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</si>
  <si>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</si>
  <si>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</si>
  <si>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</si>
  <si>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</si>
  <si>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</si>
  <si>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</si>
  <si>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</si>
  <si>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</si>
  <si>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</si>
  <si>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</si>
  <si>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</si>
  <si>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</si>
  <si>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</si>
  <si>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</si>
  <si>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</si>
  <si>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</si>
  <si>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</si>
  <si>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</si>
  <si>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</si>
  <si>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</si>
  <si>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</si>
  <si>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</si>
  <si>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</si>
  <si>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</si>
  <si>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</si>
  <si>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</si>
  <si>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</si>
  <si>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</si>
  <si>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</si>
  <si>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</si>
  <si>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</si>
  <si>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</si>
  <si>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</si>
  <si>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</si>
  <si>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</si>
  <si>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</si>
  <si>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</si>
  <si>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</si>
  <si>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</si>
  <si>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</si>
  <si>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</si>
  <si>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</si>
  <si>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</si>
  <si>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</si>
  <si>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</si>
  <si>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</si>
  <si>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</si>
  <si>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</si>
  <si>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</si>
  <si>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</si>
  <si>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</si>
  <si>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</si>
  <si>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</si>
  <si>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</si>
  <si>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</si>
  <si>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</si>
  <si>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</si>
  <si>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</si>
  <si>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</si>
  <si>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</si>
  <si>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</si>
  <si>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</si>
  <si>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</si>
  <si>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</si>
  <si>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</si>
  <si>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</si>
  <si>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</si>
  <si>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</si>
  <si>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</si>
  <si>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</si>
  <si>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</si>
  <si>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</si>
  <si>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</si>
  <si>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</si>
  <si>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豊明市</t>
  </si>
  <si>
    <t>前後駅南月ぎめ駐車場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</si>
  <si>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</si>
  <si>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</si>
  <si>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</si>
  <si>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</si>
  <si>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</si>
  <si>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</si>
  <si>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</si>
  <si>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</si>
  <si>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</si>
  <si>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</si>
  <si>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</si>
  <si>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</si>
  <si>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</si>
  <si>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</si>
  <si>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</si>
  <si>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</si>
  <si>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名鉄名古屋本線の主要駅である前後駅から近く、パーク＆ライド通勤者の利用が大半を占めているため、①収益的収支比率及び④売上高ＧＯＰ比率については、全国平均、類似施設平均値を毎年上回っている。月極駐車場のため毎月収入上限が決まっているが、その中において最大限の収益を得ている。</t>
    <rPh sb="1" eb="3">
      <t>メイテツ</t>
    </rPh>
    <rPh sb="3" eb="6">
      <t>ナゴヤ</t>
    </rPh>
    <rPh sb="6" eb="8">
      <t>ホンセン</t>
    </rPh>
    <rPh sb="9" eb="11">
      <t>シュヨウ</t>
    </rPh>
    <rPh sb="11" eb="12">
      <t>エキ</t>
    </rPh>
    <rPh sb="15" eb="17">
      <t>ゼンゴ</t>
    </rPh>
    <rPh sb="17" eb="18">
      <t>エキ</t>
    </rPh>
    <rPh sb="20" eb="21">
      <t>チカ</t>
    </rPh>
    <rPh sb="30" eb="32">
      <t>ツウキン</t>
    </rPh>
    <rPh sb="32" eb="33">
      <t>シャ</t>
    </rPh>
    <rPh sb="34" eb="36">
      <t>リヨウ</t>
    </rPh>
    <rPh sb="37" eb="39">
      <t>タイハン</t>
    </rPh>
    <rPh sb="40" eb="41">
      <t>シ</t>
    </rPh>
    <rPh sb="49" eb="52">
      <t>シュウエキテキ</t>
    </rPh>
    <rPh sb="52" eb="54">
      <t>シュウシ</t>
    </rPh>
    <rPh sb="54" eb="56">
      <t>ヒリツ</t>
    </rPh>
    <rPh sb="56" eb="57">
      <t>オヨ</t>
    </rPh>
    <rPh sb="59" eb="61">
      <t>ウリアゲ</t>
    </rPh>
    <rPh sb="61" eb="62">
      <t>ダカ</t>
    </rPh>
    <rPh sb="65" eb="67">
      <t>ヒリツ</t>
    </rPh>
    <rPh sb="73" eb="75">
      <t>ゼンコク</t>
    </rPh>
    <rPh sb="75" eb="77">
      <t>ヘイキン</t>
    </rPh>
    <rPh sb="78" eb="80">
      <t>ルイジ</t>
    </rPh>
    <rPh sb="80" eb="82">
      <t>シセツ</t>
    </rPh>
    <rPh sb="82" eb="85">
      <t>ヘイキンチ</t>
    </rPh>
    <rPh sb="86" eb="88">
      <t>マイトシ</t>
    </rPh>
    <rPh sb="88" eb="89">
      <t>ウワ</t>
    </rPh>
    <rPh sb="89" eb="90">
      <t>マワ</t>
    </rPh>
    <rPh sb="95" eb="97">
      <t>ツキギメ</t>
    </rPh>
    <rPh sb="97" eb="99">
      <t>チュウシャ</t>
    </rPh>
    <rPh sb="99" eb="100">
      <t>ジョウ</t>
    </rPh>
    <rPh sb="103" eb="105">
      <t>マイツキ</t>
    </rPh>
    <rPh sb="105" eb="107">
      <t>シュウニュウ</t>
    </rPh>
    <rPh sb="107" eb="109">
      <t>ジョウゲン</t>
    </rPh>
    <rPh sb="110" eb="111">
      <t>キ</t>
    </rPh>
    <rPh sb="120" eb="121">
      <t>ナカ</t>
    </rPh>
    <rPh sb="125" eb="128">
      <t>サイダイゲン</t>
    </rPh>
    <rPh sb="129" eb="130">
      <t>オサム</t>
    </rPh>
    <rPh sb="130" eb="131">
      <t>エキ</t>
    </rPh>
    <rPh sb="132" eb="133">
      <t>エ</t>
    </rPh>
    <phoneticPr fontId="6"/>
  </si>
  <si>
    <t>　目立った資産はないため⑧設備投資見込額は低く抑えられているが、細かな施設の補修や設備更新は必要に応じて定期的に行っていく。また地方公営企業法を適用していない及び地方債の借り入れがないため⑥有形固定資産減価償却費⑨累積欠損金比率及び⑩企業債残高対料金収入については「該当なし」となっている。</t>
    <rPh sb="1" eb="3">
      <t>メダ</t>
    </rPh>
    <rPh sb="5" eb="7">
      <t>シサン</t>
    </rPh>
    <rPh sb="13" eb="15">
      <t>セツビ</t>
    </rPh>
    <rPh sb="15" eb="17">
      <t>トウシ</t>
    </rPh>
    <rPh sb="17" eb="19">
      <t>ミコミ</t>
    </rPh>
    <rPh sb="19" eb="20">
      <t>ガク</t>
    </rPh>
    <rPh sb="21" eb="22">
      <t>ヒク</t>
    </rPh>
    <rPh sb="23" eb="24">
      <t>オサ</t>
    </rPh>
    <rPh sb="32" eb="33">
      <t>コマ</t>
    </rPh>
    <rPh sb="35" eb="37">
      <t>シセツ</t>
    </rPh>
    <rPh sb="38" eb="40">
      <t>ホシュウ</t>
    </rPh>
    <rPh sb="41" eb="43">
      <t>セツビ</t>
    </rPh>
    <rPh sb="43" eb="45">
      <t>コウシン</t>
    </rPh>
    <rPh sb="46" eb="48">
      <t>ヒツヨウ</t>
    </rPh>
    <rPh sb="49" eb="50">
      <t>オウ</t>
    </rPh>
    <rPh sb="52" eb="55">
      <t>テイキテキ</t>
    </rPh>
    <rPh sb="56" eb="57">
      <t>オコナ</t>
    </rPh>
    <rPh sb="64" eb="66">
      <t>チホウ</t>
    </rPh>
    <rPh sb="66" eb="68">
      <t>コウエイ</t>
    </rPh>
    <rPh sb="68" eb="70">
      <t>キギョウ</t>
    </rPh>
    <rPh sb="70" eb="71">
      <t>ホウ</t>
    </rPh>
    <rPh sb="72" eb="74">
      <t>テキヨウ</t>
    </rPh>
    <rPh sb="79" eb="80">
      <t>オヨ</t>
    </rPh>
    <rPh sb="81" eb="84">
      <t>チホウサイ</t>
    </rPh>
    <rPh sb="85" eb="86">
      <t>カ</t>
    </rPh>
    <rPh sb="87" eb="88">
      <t>イ</t>
    </rPh>
    <rPh sb="95" eb="97">
      <t>ユウケイ</t>
    </rPh>
    <rPh sb="97" eb="99">
      <t>コテイ</t>
    </rPh>
    <rPh sb="99" eb="101">
      <t>シサン</t>
    </rPh>
    <rPh sb="101" eb="103">
      <t>ゲンカ</t>
    </rPh>
    <rPh sb="103" eb="106">
      <t>ショウキャクヒ</t>
    </rPh>
    <rPh sb="107" eb="109">
      <t>ルイセキ</t>
    </rPh>
    <rPh sb="109" eb="112">
      <t>ケッソンキン</t>
    </rPh>
    <rPh sb="112" eb="114">
      <t>ヒリツ</t>
    </rPh>
    <rPh sb="114" eb="115">
      <t>オヨ</t>
    </rPh>
    <rPh sb="117" eb="119">
      <t>キギョウ</t>
    </rPh>
    <rPh sb="119" eb="120">
      <t>サイ</t>
    </rPh>
    <rPh sb="120" eb="122">
      <t>ザンダカ</t>
    </rPh>
    <rPh sb="122" eb="123">
      <t>タイ</t>
    </rPh>
    <rPh sb="123" eb="125">
      <t>リョウキン</t>
    </rPh>
    <rPh sb="125" eb="127">
      <t>シュウニュウ</t>
    </rPh>
    <rPh sb="133" eb="135">
      <t>ガイトウ</t>
    </rPh>
    <phoneticPr fontId="6"/>
  </si>
  <si>
    <t>　⑪稼働率について、全国平均及び類似施設平均値より低くなっているが、当該施設は月極駐車場駐車場であり、常時稼働率１００％のため良好である。名鉄名古屋本線の主要駅である前後駅から近く、パーク＆ライド通勤者の利用が大半を占めているため今後も駐車場として利用していくことが適切であると考えられる。</t>
    <rPh sb="2" eb="4">
      <t>カドウ</t>
    </rPh>
    <rPh sb="4" eb="5">
      <t>リツ</t>
    </rPh>
    <rPh sb="10" eb="12">
      <t>ゼンコク</t>
    </rPh>
    <rPh sb="12" eb="14">
      <t>ヘイキン</t>
    </rPh>
    <rPh sb="14" eb="15">
      <t>オヨ</t>
    </rPh>
    <rPh sb="16" eb="18">
      <t>ルイジ</t>
    </rPh>
    <rPh sb="18" eb="20">
      <t>シセツ</t>
    </rPh>
    <rPh sb="20" eb="23">
      <t>ヘイキンチ</t>
    </rPh>
    <rPh sb="25" eb="26">
      <t>ヒク</t>
    </rPh>
    <rPh sb="34" eb="36">
      <t>トウガイ</t>
    </rPh>
    <rPh sb="36" eb="38">
      <t>シセツ</t>
    </rPh>
    <rPh sb="39" eb="41">
      <t>ツキギメ</t>
    </rPh>
    <rPh sb="41" eb="43">
      <t>チュウシャ</t>
    </rPh>
    <rPh sb="43" eb="44">
      <t>ジョウ</t>
    </rPh>
    <rPh sb="44" eb="46">
      <t>チュウシャ</t>
    </rPh>
    <rPh sb="46" eb="47">
      <t>ジョウ</t>
    </rPh>
    <rPh sb="51" eb="53">
      <t>ジョウジ</t>
    </rPh>
    <rPh sb="53" eb="55">
      <t>カドウ</t>
    </rPh>
    <rPh sb="55" eb="56">
      <t>リツ</t>
    </rPh>
    <rPh sb="63" eb="65">
      <t>リョウコウ</t>
    </rPh>
    <rPh sb="115" eb="117">
      <t>コンゴ</t>
    </rPh>
    <rPh sb="118" eb="120">
      <t>チュウシャ</t>
    </rPh>
    <rPh sb="120" eb="121">
      <t>ジョウ</t>
    </rPh>
    <rPh sb="124" eb="126">
      <t>リヨウ</t>
    </rPh>
    <rPh sb="133" eb="135">
      <t>テキセツ</t>
    </rPh>
    <rPh sb="139" eb="140">
      <t>カンガ</t>
    </rPh>
    <phoneticPr fontId="6"/>
  </si>
  <si>
    <t>　周辺には競合月極駐車場が多数あるが、名鉄前後駅近辺は需要高く、このままの良好な経営状況が続くと推測される。状況に甘えることなく、積極的に申込予約者を確保していきたい。なお、経営戦略を策定するかは、公営企業会計を廃止して、一般会計に移行するかも含めて検討中である。</t>
    <rPh sb="1" eb="3">
      <t>シュウヘン</t>
    </rPh>
    <rPh sb="5" eb="7">
      <t>キョウゴウ</t>
    </rPh>
    <rPh sb="7" eb="9">
      <t>ツキギメ</t>
    </rPh>
    <rPh sb="9" eb="11">
      <t>チュウシャ</t>
    </rPh>
    <rPh sb="11" eb="12">
      <t>ジョウ</t>
    </rPh>
    <rPh sb="13" eb="15">
      <t>タスウ</t>
    </rPh>
    <rPh sb="19" eb="21">
      <t>メイテツ</t>
    </rPh>
    <rPh sb="21" eb="23">
      <t>ゼンゴ</t>
    </rPh>
    <rPh sb="23" eb="24">
      <t>エキ</t>
    </rPh>
    <rPh sb="24" eb="26">
      <t>キンペン</t>
    </rPh>
    <rPh sb="27" eb="29">
      <t>ジュヨウ</t>
    </rPh>
    <rPh sb="29" eb="30">
      <t>タカ</t>
    </rPh>
    <rPh sb="37" eb="39">
      <t>リョウコウ</t>
    </rPh>
    <rPh sb="40" eb="42">
      <t>ケイエイ</t>
    </rPh>
    <rPh sb="42" eb="44">
      <t>ジョウキョウ</t>
    </rPh>
    <rPh sb="45" eb="46">
      <t>ツヅ</t>
    </rPh>
    <rPh sb="48" eb="50">
      <t>スイソク</t>
    </rPh>
    <rPh sb="54" eb="56">
      <t>ジョウキョウ</t>
    </rPh>
    <rPh sb="57" eb="58">
      <t>アマ</t>
    </rPh>
    <rPh sb="65" eb="68">
      <t>セッキョクテキ</t>
    </rPh>
    <rPh sb="69" eb="71">
      <t>モウシコミ</t>
    </rPh>
    <rPh sb="71" eb="74">
      <t>ヨヤクシャ</t>
    </rPh>
    <rPh sb="75" eb="77">
      <t>カクホ</t>
    </rPh>
    <rPh sb="99" eb="101">
      <t>コウエイ</t>
    </rPh>
    <rPh sb="101" eb="103">
      <t>キギョウ</t>
    </rPh>
    <rPh sb="103" eb="105">
      <t>カイケイ</t>
    </rPh>
    <rPh sb="106" eb="108">
      <t>ハイシ</t>
    </rPh>
    <rPh sb="111" eb="113">
      <t>イッパン</t>
    </rPh>
    <rPh sb="113" eb="115">
      <t>カイケイ</t>
    </rPh>
    <rPh sb="116" eb="118">
      <t>イコウ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</si>
</sst>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18"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580.79999999999995</c:v>
                </c:pt>
                <c:pt idx="1">
                  <c:v>518.1</c:v>
                </c:pt>
                <c:pt idx="2">
                  <c:v>550.9</c:v>
                </c:pt>
                <c:pt idx="3">
                  <c:v>473.4</c:v>
                </c:pt>
                <c:pt idx="4">
                  <c:v>560</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62089216"/>
        <c:axId val="1570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62089216"/>
        <c:axId val="157011968"/>
      </c:lineChart>
      <c:dateAx>
        <c:axId val="162089216"/>
        <c:scaling>
          <c:orientation val="minMax"/>
        </c:scaling>
        <c:delete val="1"/>
        <c:axPos val="b"/>
        <c:numFmt formatCode="ge" sourceLinked="1"/>
        <c:majorTickMark val="none"/>
        <c:minorTickMark val="none"/>
        <c:tickLblPos val="none"/>
        <c:crossAx val="157011968"/>
        <c:crosses val="autoZero"/>
        <c:auto val="1"/>
        <c:lblOffset val="100"/>
        <c:baseTimeUnit val="years"/>
      </c:dateAx>
      <c:valAx>
        <c:axId val="15701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08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8418048"/>
        <c:axId val="1584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8418048"/>
        <c:axId val="158419968"/>
      </c:lineChart>
      <c:dateAx>
        <c:axId val="158418048"/>
        <c:scaling>
          <c:orientation val="minMax"/>
        </c:scaling>
        <c:delete val="1"/>
        <c:axPos val="b"/>
        <c:numFmt formatCode="ge" sourceLinked="1"/>
        <c:majorTickMark val="none"/>
        <c:minorTickMark val="none"/>
        <c:tickLblPos val="none"/>
        <c:crossAx val="158419968"/>
        <c:crosses val="autoZero"/>
        <c:auto val="1"/>
        <c:lblOffset val="100"/>
        <c:baseTimeUnit val="years"/>
      </c:dateAx>
      <c:valAx>
        <c:axId val="15841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1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8487296"/>
        <c:axId val="1584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8487296"/>
        <c:axId val="158489216"/>
      </c:lineChart>
      <c:dateAx>
        <c:axId val="158487296"/>
        <c:scaling>
          <c:orientation val="minMax"/>
        </c:scaling>
        <c:delete val="1"/>
        <c:axPos val="b"/>
        <c:numFmt formatCode="ge" sourceLinked="1"/>
        <c:majorTickMark val="none"/>
        <c:minorTickMark val="none"/>
        <c:tickLblPos val="none"/>
        <c:crossAx val="158489216"/>
        <c:crosses val="autoZero"/>
        <c:auto val="1"/>
        <c:lblOffset val="100"/>
        <c:baseTimeUnit val="years"/>
      </c:dateAx>
      <c:valAx>
        <c:axId val="15848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8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8548352"/>
        <c:axId val="1585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8548352"/>
        <c:axId val="158550272"/>
      </c:lineChart>
      <c:dateAx>
        <c:axId val="158548352"/>
        <c:scaling>
          <c:orientation val="minMax"/>
        </c:scaling>
        <c:delete val="1"/>
        <c:axPos val="b"/>
        <c:numFmt formatCode="ge" sourceLinked="1"/>
        <c:majorTickMark val="none"/>
        <c:minorTickMark val="none"/>
        <c:tickLblPos val="none"/>
        <c:crossAx val="158550272"/>
        <c:crosses val="autoZero"/>
        <c:auto val="1"/>
        <c:lblOffset val="100"/>
        <c:baseTimeUnit val="years"/>
      </c:dateAx>
      <c:valAx>
        <c:axId val="15855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54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8593024"/>
        <c:axId val="1585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8593024"/>
        <c:axId val="158594944"/>
      </c:lineChart>
      <c:dateAx>
        <c:axId val="158593024"/>
        <c:scaling>
          <c:orientation val="minMax"/>
        </c:scaling>
        <c:delete val="1"/>
        <c:axPos val="b"/>
        <c:numFmt formatCode="ge" sourceLinked="1"/>
        <c:majorTickMark val="none"/>
        <c:minorTickMark val="none"/>
        <c:tickLblPos val="none"/>
        <c:crossAx val="158594944"/>
        <c:crosses val="autoZero"/>
        <c:auto val="1"/>
        <c:lblOffset val="100"/>
        <c:baseTimeUnit val="years"/>
      </c:dateAx>
      <c:valAx>
        <c:axId val="15859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59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8698880"/>
        <c:axId val="1587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8698880"/>
        <c:axId val="158701056"/>
      </c:lineChart>
      <c:dateAx>
        <c:axId val="158698880"/>
        <c:scaling>
          <c:orientation val="minMax"/>
        </c:scaling>
        <c:delete val="1"/>
        <c:axPos val="b"/>
        <c:numFmt formatCode="ge" sourceLinked="1"/>
        <c:majorTickMark val="none"/>
        <c:minorTickMark val="none"/>
        <c:tickLblPos val="none"/>
        <c:crossAx val="158701056"/>
        <c:crosses val="autoZero"/>
        <c:auto val="1"/>
        <c:lblOffset val="100"/>
        <c:baseTimeUnit val="years"/>
      </c:dateAx>
      <c:valAx>
        <c:axId val="158701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69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8747648"/>
        <c:axId val="1587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8747648"/>
        <c:axId val="158766208"/>
      </c:lineChart>
      <c:dateAx>
        <c:axId val="158747648"/>
        <c:scaling>
          <c:orientation val="minMax"/>
        </c:scaling>
        <c:delete val="1"/>
        <c:axPos val="b"/>
        <c:numFmt formatCode="ge" sourceLinked="1"/>
        <c:majorTickMark val="none"/>
        <c:minorTickMark val="none"/>
        <c:tickLblPos val="none"/>
        <c:crossAx val="158766208"/>
        <c:crosses val="autoZero"/>
        <c:auto val="1"/>
        <c:lblOffset val="100"/>
        <c:baseTimeUnit val="years"/>
      </c:dateAx>
      <c:valAx>
        <c:axId val="15876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74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82.8</c:v>
                </c:pt>
                <c:pt idx="1">
                  <c:v>80.7</c:v>
                </c:pt>
                <c:pt idx="2">
                  <c:v>81.900000000000006</c:v>
                </c:pt>
                <c:pt idx="3">
                  <c:v>86.1</c:v>
                </c:pt>
                <c:pt idx="4">
                  <c:v>82.1</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8825088"/>
        <c:axId val="1588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8825088"/>
        <c:axId val="158827264"/>
      </c:lineChart>
      <c:dateAx>
        <c:axId val="158825088"/>
        <c:scaling>
          <c:orientation val="minMax"/>
        </c:scaling>
        <c:delete val="1"/>
        <c:axPos val="b"/>
        <c:numFmt formatCode="ge" sourceLinked="1"/>
        <c:majorTickMark val="none"/>
        <c:minorTickMark val="none"/>
        <c:tickLblPos val="none"/>
        <c:crossAx val="158827264"/>
        <c:crosses val="autoZero"/>
        <c:auto val="1"/>
        <c:lblOffset val="100"/>
        <c:baseTimeUnit val="years"/>
      </c:dateAx>
      <c:valAx>
        <c:axId val="15882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82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1351</c:v>
                </c:pt>
                <c:pt idx="1">
                  <c:v>1315</c:v>
                </c:pt>
                <c:pt idx="2">
                  <c:v>1285</c:v>
                </c:pt>
                <c:pt idx="3">
                  <c:v>1303</c:v>
                </c:pt>
                <c:pt idx="4">
                  <c:v>1357</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8861568"/>
        <c:axId val="1588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8861568"/>
        <c:axId val="158863744"/>
      </c:lineChart>
      <c:dateAx>
        <c:axId val="158861568"/>
        <c:scaling>
          <c:orientation val="minMax"/>
        </c:scaling>
        <c:delete val="1"/>
        <c:axPos val="b"/>
        <c:numFmt formatCode="ge" sourceLinked="1"/>
        <c:majorTickMark val="none"/>
        <c:minorTickMark val="none"/>
        <c:tickLblPos val="none"/>
        <c:crossAx val="158863744"/>
        <c:crosses val="autoZero"/>
        <c:auto val="1"/>
        <c:lblOffset val="100"/>
        <c:baseTimeUnit val="years"/>
      </c:dateAx>
      <c:valAx>
        <c:axId val="158863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86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愛知県豊明市　前後駅南月ぎめ駐車場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424</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9</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17</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265</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580.79999999999995</v>
      </c>
      <c r="V31" s="117"/>
      <c r="W31" s="117"/>
      <c r="X31" s="117"/>
      <c r="Y31" s="117"/>
      <c r="Z31" s="117"/>
      <c r="AA31" s="117"/>
      <c r="AB31" s="117"/>
      <c r="AC31" s="117"/>
      <c r="AD31" s="117"/>
      <c r="AE31" s="117"/>
      <c r="AF31" s="117"/>
      <c r="AG31" s="117"/>
      <c r="AH31" s="117"/>
      <c r="AI31" s="117"/>
      <c r="AJ31" s="117"/>
      <c r="AK31" s="117"/>
      <c r="AL31" s="117"/>
      <c r="AM31" s="117"/>
      <c r="AN31" s="117">
        <f>データ!Z7</f>
        <v>518.1</v>
      </c>
      <c r="AO31" s="117"/>
      <c r="AP31" s="117"/>
      <c r="AQ31" s="117"/>
      <c r="AR31" s="117"/>
      <c r="AS31" s="117"/>
      <c r="AT31" s="117"/>
      <c r="AU31" s="117"/>
      <c r="AV31" s="117"/>
      <c r="AW31" s="117"/>
      <c r="AX31" s="117"/>
      <c r="AY31" s="117"/>
      <c r="AZ31" s="117"/>
      <c r="BA31" s="117"/>
      <c r="BB31" s="117"/>
      <c r="BC31" s="117"/>
      <c r="BD31" s="117"/>
      <c r="BE31" s="117"/>
      <c r="BF31" s="117"/>
      <c r="BG31" s="117">
        <f>データ!AA7</f>
        <v>550.9</v>
      </c>
      <c r="BH31" s="117"/>
      <c r="BI31" s="117"/>
      <c r="BJ31" s="117"/>
      <c r="BK31" s="117"/>
      <c r="BL31" s="117"/>
      <c r="BM31" s="117"/>
      <c r="BN31" s="117"/>
      <c r="BO31" s="117"/>
      <c r="BP31" s="117"/>
      <c r="BQ31" s="117"/>
      <c r="BR31" s="117"/>
      <c r="BS31" s="117"/>
      <c r="BT31" s="117"/>
      <c r="BU31" s="117"/>
      <c r="BV31" s="117"/>
      <c r="BW31" s="117"/>
      <c r="BX31" s="117"/>
      <c r="BY31" s="117"/>
      <c r="BZ31" s="117">
        <f>データ!AB7</f>
        <v>473.4</v>
      </c>
      <c r="CA31" s="117"/>
      <c r="CB31" s="117"/>
      <c r="CC31" s="117"/>
      <c r="CD31" s="117"/>
      <c r="CE31" s="117"/>
      <c r="CF31" s="117"/>
      <c r="CG31" s="117"/>
      <c r="CH31" s="117"/>
      <c r="CI31" s="117"/>
      <c r="CJ31" s="117"/>
      <c r="CK31" s="117"/>
      <c r="CL31" s="117"/>
      <c r="CM31" s="117"/>
      <c r="CN31" s="117"/>
      <c r="CO31" s="117"/>
      <c r="CP31" s="117"/>
      <c r="CQ31" s="117"/>
      <c r="CR31" s="117"/>
      <c r="CS31" s="117">
        <f>データ!AC7</f>
        <v>560</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100</v>
      </c>
      <c r="JD31" s="119"/>
      <c r="JE31" s="119"/>
      <c r="JF31" s="119"/>
      <c r="JG31" s="119"/>
      <c r="JH31" s="119"/>
      <c r="JI31" s="119"/>
      <c r="JJ31" s="119"/>
      <c r="JK31" s="119"/>
      <c r="JL31" s="119"/>
      <c r="JM31" s="119"/>
      <c r="JN31" s="119"/>
      <c r="JO31" s="119"/>
      <c r="JP31" s="119"/>
      <c r="JQ31" s="119"/>
      <c r="JR31" s="119"/>
      <c r="JS31" s="119"/>
      <c r="JT31" s="119"/>
      <c r="JU31" s="120"/>
      <c r="JV31" s="118">
        <f>データ!DL7</f>
        <v>100</v>
      </c>
      <c r="JW31" s="119"/>
      <c r="JX31" s="119"/>
      <c r="JY31" s="119"/>
      <c r="JZ31" s="119"/>
      <c r="KA31" s="119"/>
      <c r="KB31" s="119"/>
      <c r="KC31" s="119"/>
      <c r="KD31" s="119"/>
      <c r="KE31" s="119"/>
      <c r="KF31" s="119"/>
      <c r="KG31" s="119"/>
      <c r="KH31" s="119"/>
      <c r="KI31" s="119"/>
      <c r="KJ31" s="119"/>
      <c r="KK31" s="119"/>
      <c r="KL31" s="119"/>
      <c r="KM31" s="119"/>
      <c r="KN31" s="120"/>
      <c r="KO31" s="118">
        <f>データ!DM7</f>
        <v>100</v>
      </c>
      <c r="KP31" s="119"/>
      <c r="KQ31" s="119"/>
      <c r="KR31" s="119"/>
      <c r="KS31" s="119"/>
      <c r="KT31" s="119"/>
      <c r="KU31" s="119"/>
      <c r="KV31" s="119"/>
      <c r="KW31" s="119"/>
      <c r="KX31" s="119"/>
      <c r="KY31" s="119"/>
      <c r="KZ31" s="119"/>
      <c r="LA31" s="119"/>
      <c r="LB31" s="119"/>
      <c r="LC31" s="119"/>
      <c r="LD31" s="119"/>
      <c r="LE31" s="119"/>
      <c r="LF31" s="119"/>
      <c r="LG31" s="120"/>
      <c r="LH31" s="118">
        <f>データ!DN7</f>
        <v>100</v>
      </c>
      <c r="LI31" s="119"/>
      <c r="LJ31" s="119"/>
      <c r="LK31" s="119"/>
      <c r="LL31" s="119"/>
      <c r="LM31" s="119"/>
      <c r="LN31" s="119"/>
      <c r="LO31" s="119"/>
      <c r="LP31" s="119"/>
      <c r="LQ31" s="119"/>
      <c r="LR31" s="119"/>
      <c r="LS31" s="119"/>
      <c r="LT31" s="119"/>
      <c r="LU31" s="119"/>
      <c r="LV31" s="119"/>
      <c r="LW31" s="119"/>
      <c r="LX31" s="119"/>
      <c r="LY31" s="119"/>
      <c r="LZ31" s="120"/>
      <c r="MA31" s="118">
        <f>データ!DO7</f>
        <v>100</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82.8</v>
      </c>
      <c r="EM52" s="117"/>
      <c r="EN52" s="117"/>
      <c r="EO52" s="117"/>
      <c r="EP52" s="117"/>
      <c r="EQ52" s="117"/>
      <c r="ER52" s="117"/>
      <c r="ES52" s="117"/>
      <c r="ET52" s="117"/>
      <c r="EU52" s="117"/>
      <c r="EV52" s="117"/>
      <c r="EW52" s="117"/>
      <c r="EX52" s="117"/>
      <c r="EY52" s="117"/>
      <c r="EZ52" s="117"/>
      <c r="FA52" s="117"/>
      <c r="FB52" s="117"/>
      <c r="FC52" s="117"/>
      <c r="FD52" s="117"/>
      <c r="FE52" s="117">
        <f>データ!BG7</f>
        <v>80.7</v>
      </c>
      <c r="FF52" s="117"/>
      <c r="FG52" s="117"/>
      <c r="FH52" s="117"/>
      <c r="FI52" s="117"/>
      <c r="FJ52" s="117"/>
      <c r="FK52" s="117"/>
      <c r="FL52" s="117"/>
      <c r="FM52" s="117"/>
      <c r="FN52" s="117"/>
      <c r="FO52" s="117"/>
      <c r="FP52" s="117"/>
      <c r="FQ52" s="117"/>
      <c r="FR52" s="117"/>
      <c r="FS52" s="117"/>
      <c r="FT52" s="117"/>
      <c r="FU52" s="117"/>
      <c r="FV52" s="117"/>
      <c r="FW52" s="117"/>
      <c r="FX52" s="117">
        <f>データ!BH7</f>
        <v>81.900000000000006</v>
      </c>
      <c r="FY52" s="117"/>
      <c r="FZ52" s="117"/>
      <c r="GA52" s="117"/>
      <c r="GB52" s="117"/>
      <c r="GC52" s="117"/>
      <c r="GD52" s="117"/>
      <c r="GE52" s="117"/>
      <c r="GF52" s="117"/>
      <c r="GG52" s="117"/>
      <c r="GH52" s="117"/>
      <c r="GI52" s="117"/>
      <c r="GJ52" s="117"/>
      <c r="GK52" s="117"/>
      <c r="GL52" s="117"/>
      <c r="GM52" s="117"/>
      <c r="GN52" s="117"/>
      <c r="GO52" s="117"/>
      <c r="GP52" s="117"/>
      <c r="GQ52" s="117">
        <f>データ!BI7</f>
        <v>86.1</v>
      </c>
      <c r="GR52" s="117"/>
      <c r="GS52" s="117"/>
      <c r="GT52" s="117"/>
      <c r="GU52" s="117"/>
      <c r="GV52" s="117"/>
      <c r="GW52" s="117"/>
      <c r="GX52" s="117"/>
      <c r="GY52" s="117"/>
      <c r="GZ52" s="117"/>
      <c r="HA52" s="117"/>
      <c r="HB52" s="117"/>
      <c r="HC52" s="117"/>
      <c r="HD52" s="117"/>
      <c r="HE52" s="117"/>
      <c r="HF52" s="117"/>
      <c r="HG52" s="117"/>
      <c r="HH52" s="117"/>
      <c r="HI52" s="117"/>
      <c r="HJ52" s="117">
        <f>データ!BJ7</f>
        <v>82.1</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1351</v>
      </c>
      <c r="JD52" s="125"/>
      <c r="JE52" s="125"/>
      <c r="JF52" s="125"/>
      <c r="JG52" s="125"/>
      <c r="JH52" s="125"/>
      <c r="JI52" s="125"/>
      <c r="JJ52" s="125"/>
      <c r="JK52" s="125"/>
      <c r="JL52" s="125"/>
      <c r="JM52" s="125"/>
      <c r="JN52" s="125"/>
      <c r="JO52" s="125"/>
      <c r="JP52" s="125"/>
      <c r="JQ52" s="125"/>
      <c r="JR52" s="125"/>
      <c r="JS52" s="125"/>
      <c r="JT52" s="125"/>
      <c r="JU52" s="125"/>
      <c r="JV52" s="125">
        <f>データ!BR7</f>
        <v>1315</v>
      </c>
      <c r="JW52" s="125"/>
      <c r="JX52" s="125"/>
      <c r="JY52" s="125"/>
      <c r="JZ52" s="125"/>
      <c r="KA52" s="125"/>
      <c r="KB52" s="125"/>
      <c r="KC52" s="125"/>
      <c r="KD52" s="125"/>
      <c r="KE52" s="125"/>
      <c r="KF52" s="125"/>
      <c r="KG52" s="125"/>
      <c r="KH52" s="125"/>
      <c r="KI52" s="125"/>
      <c r="KJ52" s="125"/>
      <c r="KK52" s="125"/>
      <c r="KL52" s="125"/>
      <c r="KM52" s="125"/>
      <c r="KN52" s="125"/>
      <c r="KO52" s="125">
        <f>データ!BS7</f>
        <v>1285</v>
      </c>
      <c r="KP52" s="125"/>
      <c r="KQ52" s="125"/>
      <c r="KR52" s="125"/>
      <c r="KS52" s="125"/>
      <c r="KT52" s="125"/>
      <c r="KU52" s="125"/>
      <c r="KV52" s="125"/>
      <c r="KW52" s="125"/>
      <c r="KX52" s="125"/>
      <c r="KY52" s="125"/>
      <c r="KZ52" s="125"/>
      <c r="LA52" s="125"/>
      <c r="LB52" s="125"/>
      <c r="LC52" s="125"/>
      <c r="LD52" s="125"/>
      <c r="LE52" s="125"/>
      <c r="LF52" s="125"/>
      <c r="LG52" s="125"/>
      <c r="LH52" s="125">
        <f>データ!BT7</f>
        <v>1303</v>
      </c>
      <c r="LI52" s="125"/>
      <c r="LJ52" s="125"/>
      <c r="LK52" s="125"/>
      <c r="LL52" s="125"/>
      <c r="LM52" s="125"/>
      <c r="LN52" s="125"/>
      <c r="LO52" s="125"/>
      <c r="LP52" s="125"/>
      <c r="LQ52" s="125"/>
      <c r="LR52" s="125"/>
      <c r="LS52" s="125"/>
      <c r="LT52" s="125"/>
      <c r="LU52" s="125"/>
      <c r="LV52" s="125"/>
      <c r="LW52" s="125"/>
      <c r="LX52" s="125"/>
      <c r="LY52" s="125"/>
      <c r="LZ52" s="125"/>
      <c r="MA52" s="125">
        <f>データ!BU7</f>
        <v>1357</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33284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R9Iylu2x859AkP/R83EhK8qrbLvIlLgPKO//+ibR460qOG2/zWmDJT/aga0qrwWA5Acex42/gN2OPRpcuDRnjA==" saltValue="WAt9UKnsJp0tVeIp9j/40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232297</v>
      </c>
      <c r="D6" s="61">
        <f t="shared" si="1"/>
        <v>47</v>
      </c>
      <c r="E6" s="61">
        <f t="shared" si="1"/>
        <v>14</v>
      </c>
      <c r="F6" s="61">
        <f t="shared" si="1"/>
        <v>0</v>
      </c>
      <c r="G6" s="61">
        <f t="shared" si="1"/>
        <v>3</v>
      </c>
      <c r="H6" s="61" t="str">
        <f>SUBSTITUTE(H8,"　","")</f>
        <v>愛知県豊明市</v>
      </c>
      <c r="I6" s="61" t="str">
        <f t="shared" si="1"/>
        <v>前後駅南月ぎめ駐車場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9</v>
      </c>
      <c r="S6" s="63" t="str">
        <f t="shared" si="1"/>
        <v>駅</v>
      </c>
      <c r="T6" s="63" t="str">
        <f t="shared" si="1"/>
        <v>無</v>
      </c>
      <c r="U6" s="64">
        <f t="shared" si="1"/>
        <v>424</v>
      </c>
      <c r="V6" s="64">
        <f t="shared" si="1"/>
        <v>17</v>
      </c>
      <c r="W6" s="64">
        <f t="shared" si="1"/>
        <v>265</v>
      </c>
      <c r="X6" s="63" t="str">
        <f t="shared" si="1"/>
        <v>導入なし</v>
      </c>
      <c r="Y6" s="65">
        <f>IF(Y8="-",NA(),Y8)</f>
        <v>580.79999999999995</v>
      </c>
      <c r="Z6" s="65">
        <f t="shared" ref="Z6:AH6" si="2">IF(Z8="-",NA(),Z8)</f>
        <v>518.1</v>
      </c>
      <c r="AA6" s="65">
        <f t="shared" si="2"/>
        <v>550.9</v>
      </c>
      <c r="AB6" s="65">
        <f t="shared" si="2"/>
        <v>473.4</v>
      </c>
      <c r="AC6" s="65">
        <f t="shared" si="2"/>
        <v>560</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82.8</v>
      </c>
      <c r="BG6" s="65">
        <f t="shared" ref="BG6:BO6" si="5">IF(BG8="-",NA(),BG8)</f>
        <v>80.7</v>
      </c>
      <c r="BH6" s="65">
        <f t="shared" si="5"/>
        <v>81.900000000000006</v>
      </c>
      <c r="BI6" s="65">
        <f t="shared" si="5"/>
        <v>86.1</v>
      </c>
      <c r="BJ6" s="65">
        <f t="shared" si="5"/>
        <v>82.1</v>
      </c>
      <c r="BK6" s="65">
        <f t="shared" si="5"/>
        <v>51.9</v>
      </c>
      <c r="BL6" s="65">
        <f t="shared" si="5"/>
        <v>59.2</v>
      </c>
      <c r="BM6" s="65">
        <f t="shared" si="5"/>
        <v>64.5</v>
      </c>
      <c r="BN6" s="65">
        <f t="shared" si="5"/>
        <v>60</v>
      </c>
      <c r="BO6" s="65">
        <f t="shared" si="5"/>
        <v>52.8</v>
      </c>
      <c r="BP6" s="62" t="str">
        <f>IF(BP8="-","",IF(BP8="-","【-】","【"&amp;SUBSTITUTE(TEXT(BP8,"#,##0.0"),"-","△")&amp;"】"))</f>
        <v>【45.2】</v>
      </c>
      <c r="BQ6" s="66">
        <f>IF(BQ8="-",NA(),BQ8)</f>
        <v>1351</v>
      </c>
      <c r="BR6" s="66">
        <f t="shared" ref="BR6:BZ6" si="6">IF(BR8="-",NA(),BR8)</f>
        <v>1315</v>
      </c>
      <c r="BS6" s="66">
        <f t="shared" si="6"/>
        <v>1285</v>
      </c>
      <c r="BT6" s="66">
        <f t="shared" si="6"/>
        <v>1303</v>
      </c>
      <c r="BU6" s="66">
        <f t="shared" si="6"/>
        <v>1357</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33284</v>
      </c>
      <c r="CN6" s="64">
        <f t="shared" si="7"/>
        <v>500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100</v>
      </c>
      <c r="DL6" s="65">
        <f t="shared" ref="DL6:DT6" si="9">IF(DL8="-",NA(),DL8)</f>
        <v>100</v>
      </c>
      <c r="DM6" s="65">
        <f t="shared" si="9"/>
        <v>100</v>
      </c>
      <c r="DN6" s="65">
        <f t="shared" si="9"/>
        <v>100</v>
      </c>
      <c r="DO6" s="65">
        <f t="shared" si="9"/>
        <v>100</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232297</v>
      </c>
      <c r="D7" s="61">
        <f t="shared" si="10"/>
        <v>47</v>
      </c>
      <c r="E7" s="61">
        <f t="shared" si="10"/>
        <v>14</v>
      </c>
      <c r="F7" s="61">
        <f t="shared" si="10"/>
        <v>0</v>
      </c>
      <c r="G7" s="61">
        <f t="shared" si="10"/>
        <v>3</v>
      </c>
      <c r="H7" s="61" t="str">
        <f t="shared" si="10"/>
        <v>愛知県　豊明市</v>
      </c>
      <c r="I7" s="61" t="str">
        <f t="shared" si="10"/>
        <v>前後駅南月ぎめ駐車場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9</v>
      </c>
      <c r="S7" s="63" t="str">
        <f t="shared" si="10"/>
        <v>駅</v>
      </c>
      <c r="T7" s="63" t="str">
        <f t="shared" si="10"/>
        <v>無</v>
      </c>
      <c r="U7" s="64">
        <f t="shared" si="10"/>
        <v>424</v>
      </c>
      <c r="V7" s="64">
        <f t="shared" si="10"/>
        <v>17</v>
      </c>
      <c r="W7" s="64">
        <f t="shared" si="10"/>
        <v>265</v>
      </c>
      <c r="X7" s="63" t="str">
        <f t="shared" si="10"/>
        <v>導入なし</v>
      </c>
      <c r="Y7" s="65">
        <f>Y8</f>
        <v>580.79999999999995</v>
      </c>
      <c r="Z7" s="65">
        <f t="shared" ref="Z7:AH7" si="11">Z8</f>
        <v>518.1</v>
      </c>
      <c r="AA7" s="65">
        <f t="shared" si="11"/>
        <v>550.9</v>
      </c>
      <c r="AB7" s="65">
        <f t="shared" si="11"/>
        <v>473.4</v>
      </c>
      <c r="AC7" s="65">
        <f t="shared" si="11"/>
        <v>560</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82.8</v>
      </c>
      <c r="BG7" s="65">
        <f t="shared" ref="BG7:BO7" si="14">BG8</f>
        <v>80.7</v>
      </c>
      <c r="BH7" s="65">
        <f t="shared" si="14"/>
        <v>81.900000000000006</v>
      </c>
      <c r="BI7" s="65">
        <f t="shared" si="14"/>
        <v>86.1</v>
      </c>
      <c r="BJ7" s="65">
        <f t="shared" si="14"/>
        <v>82.1</v>
      </c>
      <c r="BK7" s="65">
        <f t="shared" si="14"/>
        <v>51.9</v>
      </c>
      <c r="BL7" s="65">
        <f t="shared" si="14"/>
        <v>59.2</v>
      </c>
      <c r="BM7" s="65">
        <f t="shared" si="14"/>
        <v>64.5</v>
      </c>
      <c r="BN7" s="65">
        <f t="shared" si="14"/>
        <v>60</v>
      </c>
      <c r="BO7" s="65">
        <f t="shared" si="14"/>
        <v>52.8</v>
      </c>
      <c r="BP7" s="62"/>
      <c r="BQ7" s="66">
        <f>BQ8</f>
        <v>1351</v>
      </c>
      <c r="BR7" s="66">
        <f t="shared" ref="BR7:BZ7" si="15">BR8</f>
        <v>1315</v>
      </c>
      <c r="BS7" s="66">
        <f t="shared" si="15"/>
        <v>1285</v>
      </c>
      <c r="BT7" s="66">
        <f t="shared" si="15"/>
        <v>1303</v>
      </c>
      <c r="BU7" s="66">
        <f t="shared" si="15"/>
        <v>1357</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33284</v>
      </c>
      <c r="CN7" s="64">
        <f>CN8</f>
        <v>500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100</v>
      </c>
      <c r="DL7" s="65">
        <f t="shared" ref="DL7:DT7" si="17">DL8</f>
        <v>100</v>
      </c>
      <c r="DM7" s="65">
        <f t="shared" si="17"/>
        <v>100</v>
      </c>
      <c r="DN7" s="65">
        <f t="shared" si="17"/>
        <v>100</v>
      </c>
      <c r="DO7" s="65">
        <f t="shared" si="17"/>
        <v>100</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232297</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9</v>
      </c>
      <c r="S8" s="70" t="s">
        <v>122</v>
      </c>
      <c r="T8" s="70" t="s">
        <v>123</v>
      </c>
      <c r="U8" s="71">
        <v>424</v>
      </c>
      <c r="V8" s="71">
        <v>17</v>
      </c>
      <c r="W8" s="71">
        <v>265</v>
      </c>
      <c r="X8" s="70" t="s">
        <v>124</v>
      </c>
      <c r="Y8" s="72">
        <v>580.79999999999995</v>
      </c>
      <c r="Z8" s="72">
        <v>518.1</v>
      </c>
      <c r="AA8" s="72">
        <v>550.9</v>
      </c>
      <c r="AB8" s="72">
        <v>473.4</v>
      </c>
      <c r="AC8" s="72">
        <v>560</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82.8</v>
      </c>
      <c r="BG8" s="72">
        <v>80.7</v>
      </c>
      <c r="BH8" s="72">
        <v>81.900000000000006</v>
      </c>
      <c r="BI8" s="72">
        <v>86.1</v>
      </c>
      <c r="BJ8" s="72">
        <v>82.1</v>
      </c>
      <c r="BK8" s="72">
        <v>51.9</v>
      </c>
      <c r="BL8" s="72">
        <v>59.2</v>
      </c>
      <c r="BM8" s="72">
        <v>64.5</v>
      </c>
      <c r="BN8" s="72">
        <v>60</v>
      </c>
      <c r="BO8" s="72">
        <v>52.8</v>
      </c>
      <c r="BP8" s="69">
        <v>45.2</v>
      </c>
      <c r="BQ8" s="73">
        <v>1351</v>
      </c>
      <c r="BR8" s="73">
        <v>1315</v>
      </c>
      <c r="BS8" s="73">
        <v>1285</v>
      </c>
      <c r="BT8" s="74">
        <v>1303</v>
      </c>
      <c r="BU8" s="74">
        <v>1357</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33284</v>
      </c>
      <c r="CN8" s="71">
        <v>500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100</v>
      </c>
      <c r="DL8" s="72">
        <v>100</v>
      </c>
      <c r="DM8" s="72">
        <v>100</v>
      </c>
      <c r="DN8" s="72">
        <v>100</v>
      </c>
      <c r="DO8" s="72">
        <v>100</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2018-03-23T01:45:32Z</cp:lastPrinted>
  <dcterms:created xsi:type="dcterms:W3CDTF">2018-02-09T01:48:37Z</dcterms:created>
  <dcterms:modified xsi:type="dcterms:W3CDTF">2018-04-05T10:52:40Z</dcterms:modified>
  <cp:category/>
</cp:coreProperties>
</file>