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2120" windowHeight="5190" activeTab="0"/>
  </bookViews>
  <sheets>
    <sheet name="生徒数" sheetId="1" r:id="rId1"/>
  </sheets>
  <definedNames>
    <definedName name="_Key1" localSheetId="0" hidden="1">'生徒数'!#REF!</definedName>
    <definedName name="_Key1" hidden="1">#REF!</definedName>
    <definedName name="_Order1" hidden="1">255</definedName>
    <definedName name="_Regression_Int" localSheetId="0" hidden="1">1</definedName>
    <definedName name="_Sort" localSheetId="0" hidden="1">'生徒数'!#REF!</definedName>
    <definedName name="_Sort" hidden="1">#REF!</definedName>
    <definedName name="_xlnm.Print_Area" localSheetId="0">'生徒数'!$A$1:$T$84</definedName>
    <definedName name="Print_Area_MI" localSheetId="0">'生徒数'!#REF!</definedName>
    <definedName name="_xlnm.Print_Titles" localSheetId="0">'生徒数'!$1:$6</definedName>
    <definedName name="Print_Titles_MI" localSheetId="0">'生徒数'!$1:$4</definedName>
  </definedNames>
  <calcPr fullCalcOnLoad="1"/>
</workbook>
</file>

<file path=xl/sharedStrings.xml><?xml version="1.0" encoding="utf-8"?>
<sst xmlns="http://schemas.openxmlformats.org/spreadsheetml/2006/main" count="103" uniqueCount="44">
  <si>
    <t>高等学校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</si>
  <si>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</si>
  <si>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</si>
  <si>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</si>
  <si>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</si>
  <si>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</si>
  <si>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</si>
  <si>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</si>
  <si>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</si>
  <si>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</si>
  <si>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</si>
  <si>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 xml:space="preserve">外国語  </t>
  </si>
  <si>
    <t>（５）課程別・学科別・学年別　　生徒数（本科）</t>
  </si>
  <si>
    <t>区　　分</t>
  </si>
  <si>
    <t>計</t>
  </si>
  <si>
    <t>総合</t>
  </si>
  <si>
    <t>男</t>
  </si>
  <si>
    <t>女</t>
  </si>
  <si>
    <t>音楽</t>
  </si>
  <si>
    <t>美術</t>
  </si>
  <si>
    <t>体育</t>
  </si>
  <si>
    <t>国際教養</t>
  </si>
  <si>
    <t>総　　　計</t>
  </si>
  <si>
    <t>１ 学 年</t>
  </si>
  <si>
    <t>うち男</t>
  </si>
  <si>
    <t>全　日　制</t>
  </si>
  <si>
    <t>定　時　制</t>
  </si>
  <si>
    <t>国　　　立</t>
  </si>
  <si>
    <t>（全日制）</t>
  </si>
  <si>
    <t>公　　　立</t>
  </si>
  <si>
    <t>全 日 制</t>
  </si>
  <si>
    <t>定 時 制</t>
  </si>
  <si>
    <t>県　　　立</t>
  </si>
  <si>
    <t>市　　　立</t>
  </si>
  <si>
    <t>私　　　立</t>
  </si>
  <si>
    <t>（６）課程別・学科別　　専攻科生徒数（別掲）</t>
  </si>
  <si>
    <t>県　　立</t>
  </si>
  <si>
    <t>定 時 制</t>
  </si>
  <si>
    <t>２ 学 年</t>
  </si>
  <si>
    <t>３ 学 年</t>
  </si>
  <si>
    <t>４ 学 年</t>
  </si>
  <si>
    <t>２ 学 年</t>
  </si>
  <si>
    <t>３ 学 年</t>
  </si>
  <si>
    <t>４ 学 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</si>
</sst>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</numFmts>
  <fonts count="2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69">
    <xf numFmtId="37" fontId="0" fillId="0" borderId="0" xfId="0" applyAlignment="1">
      <alignment/>
    </xf>
    <xf numFmtId="38" fontId="3" fillId="0" borderId="10" xfId="48" applyFont="1" applyFill="1" applyBorder="1" applyAlignment="1">
      <alignment horizontal="center"/>
    </xf>
    <xf numFmtId="38" fontId="3" fillId="0" borderId="0" xfId="48" applyFont="1" applyFill="1" applyAlignment="1" applyProtection="1">
      <alignment horizontal="left"/>
      <protection locked="0"/>
    </xf>
    <xf numFmtId="38" fontId="3" fillId="0" borderId="0" xfId="48" applyFont="1" applyFill="1" applyAlignment="1" applyProtection="1">
      <alignment/>
      <protection locked="0"/>
    </xf>
    <xf numFmtId="38" fontId="3" fillId="0" borderId="0" xfId="48" applyFont="1" applyFill="1" applyAlignment="1">
      <alignment/>
    </xf>
    <xf numFmtId="38" fontId="4" fillId="0" borderId="0" xfId="48" applyFont="1" applyFill="1" applyAlignment="1" applyProtection="1">
      <alignment/>
      <protection locked="0"/>
    </xf>
    <xf numFmtId="38" fontId="3" fillId="0" borderId="0" xfId="48" applyFont="1" applyFill="1" applyBorder="1" applyAlignment="1" applyProtection="1">
      <alignment horizontal="left"/>
      <protection locked="0"/>
    </xf>
    <xf numFmtId="38" fontId="3" fillId="0" borderId="0" xfId="48" applyFont="1" applyFill="1" applyBorder="1" applyAlignment="1" applyProtection="1">
      <alignment/>
      <protection locked="0"/>
    </xf>
    <xf numFmtId="38" fontId="3" fillId="0" borderId="11" xfId="48" applyFont="1" applyFill="1" applyBorder="1" applyAlignment="1">
      <alignment horizontal="center"/>
    </xf>
    <xf numFmtId="38" fontId="3" fillId="0" borderId="12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/>
    </xf>
    <xf numFmtId="38" fontId="3" fillId="0" borderId="11" xfId="48" applyFont="1" applyFill="1" applyBorder="1" applyAlignment="1" applyProtection="1">
      <alignment horizontal="center"/>
      <protection locked="0"/>
    </xf>
    <xf numFmtId="38" fontId="3" fillId="0" borderId="0" xfId="48" applyFont="1" applyFill="1" applyAlignment="1">
      <alignment/>
    </xf>
    <xf numFmtId="38" fontId="3" fillId="0" borderId="14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horizontal="center" vertical="center" wrapText="1"/>
    </xf>
    <xf numFmtId="38" fontId="3" fillId="0" borderId="15" xfId="48" applyFont="1" applyFill="1" applyBorder="1" applyAlignment="1" applyProtection="1">
      <alignment horizontal="center" vertical="center" wrapText="1"/>
      <protection locked="0"/>
    </xf>
    <xf numFmtId="38" fontId="3" fillId="0" borderId="17" xfId="48" applyFont="1" applyFill="1" applyBorder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5" fillId="0" borderId="0" xfId="48" applyFont="1" applyFill="1" applyBorder="1" applyAlignment="1">
      <alignment horizontal="right"/>
    </xf>
    <xf numFmtId="38" fontId="4" fillId="0" borderId="0" xfId="48" applyFont="1" applyFill="1" applyAlignment="1">
      <alignment/>
    </xf>
    <xf numFmtId="38" fontId="5" fillId="0" borderId="18" xfId="48" applyFont="1" applyFill="1" applyBorder="1" applyAlignment="1">
      <alignment horizontal="center"/>
    </xf>
    <xf numFmtId="38" fontId="5" fillId="0" borderId="18" xfId="48" applyFont="1" applyFill="1" applyBorder="1" applyAlignment="1">
      <alignment horizontal="right"/>
    </xf>
    <xf numFmtId="38" fontId="5" fillId="0" borderId="0" xfId="48" applyFont="1" applyFill="1" applyAlignment="1">
      <alignment vertical="center" shrinkToFit="1"/>
    </xf>
    <xf numFmtId="38" fontId="6" fillId="0" borderId="18" xfId="48" applyFont="1" applyFill="1" applyBorder="1" applyAlignment="1">
      <alignment horizontal="right"/>
    </xf>
    <xf numFmtId="38" fontId="4" fillId="0" borderId="0" xfId="48" applyFont="1" applyFill="1" applyAlignment="1">
      <alignment/>
    </xf>
    <xf numFmtId="38" fontId="5" fillId="0" borderId="0" xfId="48" applyFont="1" applyFill="1" applyBorder="1" applyAlignment="1">
      <alignment horizontal="right"/>
    </xf>
    <xf numFmtId="38" fontId="5" fillId="0" borderId="0" xfId="48" applyFont="1" applyFill="1" applyAlignment="1">
      <alignment/>
    </xf>
    <xf numFmtId="38" fontId="3" fillId="0" borderId="0" xfId="48" applyFont="1" applyFill="1" applyBorder="1" applyAlignment="1">
      <alignment horizontal="right"/>
    </xf>
    <xf numFmtId="38" fontId="5" fillId="0" borderId="19" xfId="48" applyFont="1" applyFill="1" applyBorder="1" applyAlignment="1">
      <alignment horizontal="right"/>
    </xf>
    <xf numFmtId="38" fontId="5" fillId="0" borderId="20" xfId="48" applyFont="1" applyFill="1" applyBorder="1" applyAlignment="1">
      <alignment horizontal="right"/>
    </xf>
    <xf numFmtId="38" fontId="5" fillId="0" borderId="0" xfId="48" applyFont="1" applyFill="1" applyBorder="1" applyAlignment="1">
      <alignment vertical="center" shrinkToFit="1"/>
    </xf>
    <xf numFmtId="38" fontId="5" fillId="0" borderId="0" xfId="48" applyFont="1" applyFill="1" applyBorder="1" applyAlignment="1">
      <alignment/>
    </xf>
    <xf numFmtId="38" fontId="5" fillId="0" borderId="20" xfId="48" applyFont="1" applyFill="1" applyBorder="1" applyAlignment="1">
      <alignment/>
    </xf>
    <xf numFmtId="38" fontId="0" fillId="0" borderId="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/>
    </xf>
    <xf numFmtId="38" fontId="3" fillId="0" borderId="0" xfId="48" applyFont="1" applyFill="1" applyBorder="1" applyAlignment="1" applyProtection="1">
      <alignment horizontal="center"/>
      <protection locked="0"/>
    </xf>
    <xf numFmtId="38" fontId="3" fillId="0" borderId="0" xfId="48" applyFont="1" applyFill="1" applyBorder="1" applyAlignment="1" applyProtection="1">
      <alignment/>
      <protection locked="0"/>
    </xf>
    <xf numFmtId="38" fontId="3" fillId="0" borderId="0" xfId="48" applyFont="1" applyFill="1" applyBorder="1" applyAlignment="1">
      <alignment horizontal="center" vertical="center"/>
    </xf>
    <xf numFmtId="38" fontId="3" fillId="0" borderId="0" xfId="48" applyFont="1" applyFill="1" applyBorder="1" applyAlignment="1" applyProtection="1">
      <alignment horizontal="center" vertical="center"/>
      <protection locked="0"/>
    </xf>
    <xf numFmtId="38" fontId="4" fillId="0" borderId="21" xfId="48" applyFont="1" applyFill="1" applyBorder="1" applyAlignment="1">
      <alignment horizontal="center"/>
    </xf>
    <xf numFmtId="38" fontId="3" fillId="0" borderId="18" xfId="48" applyFont="1" applyFill="1" applyBorder="1" applyAlignment="1">
      <alignment horizontal="center"/>
    </xf>
    <xf numFmtId="38" fontId="3" fillId="0" borderId="19" xfId="48" applyFont="1" applyFill="1" applyBorder="1" applyAlignment="1">
      <alignment/>
    </xf>
    <xf numFmtId="38" fontId="3" fillId="0" borderId="20" xfId="48" applyFont="1" applyFill="1" applyBorder="1" applyAlignment="1">
      <alignment/>
    </xf>
    <xf numFmtId="38" fontId="3" fillId="0" borderId="0" xfId="48" applyFont="1" applyFill="1" applyBorder="1" applyAlignment="1">
      <alignment/>
    </xf>
    <xf numFmtId="38" fontId="6" fillId="0" borderId="18" xfId="48" applyFont="1" applyFill="1" applyBorder="1" applyAlignment="1">
      <alignment horizontal="center"/>
    </xf>
    <xf numFmtId="38" fontId="5" fillId="0" borderId="0" xfId="48" applyFont="1" applyFill="1" applyAlignment="1">
      <alignment horizontal="right" shrinkToFit="1"/>
    </xf>
    <xf numFmtId="38" fontId="5" fillId="0" borderId="22" xfId="48" applyFont="1" applyFill="1" applyBorder="1" applyAlignment="1">
      <alignment horizontal="right"/>
    </xf>
    <xf numFmtId="38" fontId="5" fillId="0" borderId="22" xfId="48" applyFont="1" applyFill="1" applyBorder="1" applyAlignment="1">
      <alignment horizontal="right"/>
    </xf>
    <xf numFmtId="38" fontId="5" fillId="0" borderId="0" xfId="48" applyFont="1" applyFill="1" applyAlignment="1">
      <alignment horizontal="right" vertical="center" shrinkToFit="1"/>
    </xf>
    <xf numFmtId="38" fontId="5" fillId="0" borderId="23" xfId="48" applyFont="1" applyFill="1" applyBorder="1" applyAlignment="1">
      <alignment horizontal="right"/>
    </xf>
    <xf numFmtId="38" fontId="5" fillId="0" borderId="20" xfId="48" applyFont="1" applyFill="1" applyBorder="1" applyAlignment="1">
      <alignment vertical="center" shrinkToFit="1"/>
    </xf>
    <xf numFmtId="38" fontId="5" fillId="0" borderId="20" xfId="48" applyFont="1" applyFill="1" applyBorder="1" applyAlignment="1">
      <alignment horizontal="right"/>
    </xf>
    <xf numFmtId="38" fontId="3" fillId="0" borderId="11" xfId="48" applyFont="1" applyFill="1" applyBorder="1" applyAlignment="1">
      <alignment horizontal="center"/>
    </xf>
    <xf numFmtId="38" fontId="3" fillId="0" borderId="24" xfId="48" applyFont="1" applyFill="1" applyBorder="1" applyAlignment="1">
      <alignment horizontal="center"/>
    </xf>
    <xf numFmtId="38" fontId="3" fillId="0" borderId="10" xfId="48" applyFont="1" applyFill="1" applyBorder="1" applyAlignment="1">
      <alignment horizontal="center"/>
    </xf>
    <xf numFmtId="38" fontId="3" fillId="0" borderId="11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/>
    </xf>
    <xf numFmtId="38" fontId="0" fillId="0" borderId="25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 horizontal="center" vertical="center"/>
    </xf>
    <xf numFmtId="38" fontId="0" fillId="0" borderId="24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5" fillId="24" borderId="0" xfId="48" applyFont="1" applyFill="1" applyAlignment="1">
      <alignment vertical="center" shrinkToFit="1"/>
    </xf>
    <xf numFmtId="38" fontId="5" fillId="24" borderId="0" xfId="48" applyFont="1" applyFill="1" applyBorder="1" applyAlignment="1">
      <alignment horizontal="right"/>
    </xf>
    <xf numFmtId="38" fontId="5" fillId="24" borderId="0" xfId="48" applyFont="1" applyFill="1" applyBorder="1" applyAlignment="1">
      <alignment horizontal="right"/>
    </xf>
    <xf numFmtId="38" fontId="5" fillId="24" borderId="22" xfId="48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84"/>
  <sheetViews>
    <sheetView showGridLines="0" showZeros="0" tabSelected="1" view="pageBreakPreview" zoomScale="130" zoomScaleSheetLayoutView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" sqref="Q1"/>
    </sheetView>
  </sheetViews>
  <sheetFormatPr defaultColWidth="10.66015625" defaultRowHeight="18"/>
  <cols>
    <col min="1" max="1" width="7.16015625" style="4" customWidth="1"/>
    <col min="2" max="2" width="6" style="4" customWidth="1"/>
    <col min="3" max="5" width="5.83203125" style="4" customWidth="1"/>
    <col min="6" max="6" width="4.58203125" style="4" customWidth="1"/>
    <col min="7" max="7" width="5.58203125" style="4" bestFit="1" customWidth="1"/>
    <col min="8" max="8" width="5.16015625" style="4" customWidth="1"/>
    <col min="9" max="9" width="3.41015625" style="4" customWidth="1"/>
    <col min="10" max="10" width="4.58203125" style="4" customWidth="1"/>
    <col min="11" max="19" width="3.41015625" style="4" customWidth="1"/>
    <col min="20" max="20" width="4.58203125" style="4" customWidth="1"/>
    <col min="21" max="16384" width="10.66015625" style="4" customWidth="1"/>
  </cols>
  <sheetData>
    <row r="1" spans="1:18" ht="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0" ht="15" customHeight="1" thickBot="1">
      <c r="A4" s="6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12" customFormat="1" ht="19.5" customHeight="1">
      <c r="A5" s="1" t="s">
        <v>13</v>
      </c>
      <c r="B5" s="8"/>
      <c r="C5" s="9" t="s">
        <v>14</v>
      </c>
      <c r="D5" s="1"/>
      <c r="E5" s="10" t="s">
        <v>1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7</v>
      </c>
      <c r="L5" s="10" t="s">
        <v>8</v>
      </c>
      <c r="M5" s="10" t="s">
        <v>9</v>
      </c>
      <c r="N5" s="54" t="s">
        <v>10</v>
      </c>
      <c r="O5" s="55"/>
      <c r="P5" s="55"/>
      <c r="Q5" s="55"/>
      <c r="R5" s="55"/>
      <c r="S5" s="56"/>
      <c r="T5" s="11" t="s">
        <v>15</v>
      </c>
    </row>
    <row r="6" spans="1:20" s="19" customFormat="1" ht="25.5" customHeight="1">
      <c r="A6" s="13"/>
      <c r="B6" s="14" t="s">
        <v>14</v>
      </c>
      <c r="C6" s="14" t="s">
        <v>16</v>
      </c>
      <c r="D6" s="14" t="s">
        <v>17</v>
      </c>
      <c r="E6" s="15"/>
      <c r="F6" s="15"/>
      <c r="G6" s="15"/>
      <c r="H6" s="15"/>
      <c r="I6" s="15"/>
      <c r="J6" s="15"/>
      <c r="K6" s="15"/>
      <c r="L6" s="15"/>
      <c r="M6" s="15"/>
      <c r="N6" s="14" t="s">
        <v>18</v>
      </c>
      <c r="O6" s="14" t="s">
        <v>19</v>
      </c>
      <c r="P6" s="16" t="s">
        <v>11</v>
      </c>
      <c r="Q6" s="14" t="s">
        <v>20</v>
      </c>
      <c r="R6" s="16" t="s">
        <v>21</v>
      </c>
      <c r="S6" s="17" t="s">
        <v>10</v>
      </c>
      <c r="T6" s="18"/>
    </row>
    <row r="7" spans="1:20" s="21" customFormat="1" ht="19.5" customHeight="1">
      <c r="A7" s="46" t="s">
        <v>22</v>
      </c>
      <c r="B7" s="20">
        <f>B18+B22</f>
        <v>192562</v>
      </c>
      <c r="C7" s="20">
        <f>C18+C22</f>
        <v>96709</v>
      </c>
      <c r="D7" s="20">
        <f>D18+D22</f>
        <v>95853</v>
      </c>
      <c r="E7" s="20">
        <f>E18+E22</f>
        <v>140599</v>
      </c>
      <c r="F7" s="20">
        <f aca="true" t="shared" si="0" ref="F7:M7">F18+F22</f>
        <v>3609</v>
      </c>
      <c r="G7" s="20">
        <f t="shared" si="0"/>
        <v>17919</v>
      </c>
      <c r="H7" s="20">
        <f t="shared" si="0"/>
        <v>15271</v>
      </c>
      <c r="I7" s="20">
        <f t="shared" si="0"/>
        <v>454</v>
      </c>
      <c r="J7" s="20">
        <f t="shared" si="0"/>
        <v>4310</v>
      </c>
      <c r="K7" s="20">
        <f t="shared" si="0"/>
        <v>489</v>
      </c>
      <c r="L7" s="20">
        <f t="shared" si="0"/>
        <v>0</v>
      </c>
      <c r="M7" s="20">
        <f t="shared" si="0"/>
        <v>443</v>
      </c>
      <c r="N7" s="20">
        <f aca="true" t="shared" si="1" ref="N7:T7">N18+N22</f>
        <v>329</v>
      </c>
      <c r="O7" s="20">
        <f t="shared" si="1"/>
        <v>233</v>
      </c>
      <c r="P7" s="20">
        <f t="shared" si="1"/>
        <v>340</v>
      </c>
      <c r="Q7" s="20">
        <f t="shared" si="1"/>
        <v>353</v>
      </c>
      <c r="R7" s="20">
        <f t="shared" si="1"/>
        <v>763</v>
      </c>
      <c r="S7" s="20">
        <f t="shared" si="1"/>
        <v>0</v>
      </c>
      <c r="T7" s="20">
        <f t="shared" si="1"/>
        <v>7450</v>
      </c>
    </row>
    <row r="8" spans="1:20" ht="15" customHeight="1">
      <c r="A8" s="22" t="s">
        <v>16</v>
      </c>
      <c r="B8" s="20">
        <f>B11+B13+B15+B17</f>
        <v>96709</v>
      </c>
      <c r="C8" s="20">
        <f>C11+C13+C15+C17</f>
        <v>96709</v>
      </c>
      <c r="D8" s="20">
        <f>D11+D13+D15+D17</f>
        <v>0</v>
      </c>
      <c r="E8" s="20">
        <f aca="true" t="shared" si="2" ref="E8:T8">E11+E13+E15+E17</f>
        <v>71623</v>
      </c>
      <c r="F8" s="20">
        <f t="shared" si="2"/>
        <v>1691</v>
      </c>
      <c r="G8" s="20">
        <f t="shared" si="2"/>
        <v>16395</v>
      </c>
      <c r="H8" s="20">
        <f t="shared" si="2"/>
        <v>3129</v>
      </c>
      <c r="I8" s="20">
        <f t="shared" si="2"/>
        <v>374</v>
      </c>
      <c r="J8" s="20">
        <f t="shared" si="2"/>
        <v>117</v>
      </c>
      <c r="K8" s="20">
        <f t="shared" si="2"/>
        <v>42</v>
      </c>
      <c r="L8" s="20">
        <f t="shared" si="2"/>
        <v>0</v>
      </c>
      <c r="M8" s="20">
        <f t="shared" si="2"/>
        <v>60</v>
      </c>
      <c r="N8" s="20">
        <f t="shared" si="2"/>
        <v>33</v>
      </c>
      <c r="O8" s="20">
        <f t="shared" si="2"/>
        <v>35</v>
      </c>
      <c r="P8" s="20">
        <f t="shared" si="2"/>
        <v>84</v>
      </c>
      <c r="Q8" s="20">
        <f t="shared" si="2"/>
        <v>253</v>
      </c>
      <c r="R8" s="20">
        <f t="shared" si="2"/>
        <v>145</v>
      </c>
      <c r="S8" s="20">
        <f t="shared" si="2"/>
        <v>0</v>
      </c>
      <c r="T8" s="20">
        <f t="shared" si="2"/>
        <v>2728</v>
      </c>
    </row>
    <row r="9" spans="1:20" ht="15" customHeight="1">
      <c r="A9" s="22" t="s">
        <v>17</v>
      </c>
      <c r="B9" s="20">
        <f>B7-B8</f>
        <v>95853</v>
      </c>
      <c r="C9" s="20">
        <f>C7-C8</f>
        <v>0</v>
      </c>
      <c r="D9" s="20">
        <f>D7-D8</f>
        <v>95853</v>
      </c>
      <c r="E9" s="20">
        <f aca="true" t="shared" si="3" ref="E9:T9">E7-E8</f>
        <v>68976</v>
      </c>
      <c r="F9" s="20">
        <f t="shared" si="3"/>
        <v>1918</v>
      </c>
      <c r="G9" s="20">
        <f t="shared" si="3"/>
        <v>1524</v>
      </c>
      <c r="H9" s="20">
        <f t="shared" si="3"/>
        <v>12142</v>
      </c>
      <c r="I9" s="20">
        <f t="shared" si="3"/>
        <v>80</v>
      </c>
      <c r="J9" s="20">
        <f t="shared" si="3"/>
        <v>4193</v>
      </c>
      <c r="K9" s="20">
        <f t="shared" si="3"/>
        <v>447</v>
      </c>
      <c r="L9" s="20">
        <f t="shared" si="3"/>
        <v>0</v>
      </c>
      <c r="M9" s="20">
        <f t="shared" si="3"/>
        <v>383</v>
      </c>
      <c r="N9" s="20">
        <f t="shared" si="3"/>
        <v>296</v>
      </c>
      <c r="O9" s="20">
        <f t="shared" si="3"/>
        <v>198</v>
      </c>
      <c r="P9" s="20">
        <f t="shared" si="3"/>
        <v>256</v>
      </c>
      <c r="Q9" s="20">
        <f t="shared" si="3"/>
        <v>100</v>
      </c>
      <c r="R9" s="20">
        <f t="shared" si="3"/>
        <v>618</v>
      </c>
      <c r="S9" s="20">
        <f t="shared" si="3"/>
        <v>0</v>
      </c>
      <c r="T9" s="20">
        <f t="shared" si="3"/>
        <v>4722</v>
      </c>
    </row>
    <row r="10" spans="1:20" ht="15" customHeight="1">
      <c r="A10" s="23" t="s">
        <v>23</v>
      </c>
      <c r="B10" s="67">
        <f>B19+B23</f>
        <v>65510</v>
      </c>
      <c r="C10" s="20">
        <f>C19+C23</f>
        <v>32797</v>
      </c>
      <c r="D10" s="67">
        <f>D19+D23</f>
        <v>32713</v>
      </c>
      <c r="E10" s="20">
        <f>E19+E23</f>
        <v>47608</v>
      </c>
      <c r="F10" s="20">
        <f aca="true" t="shared" si="4" ref="F10:S10">F19+F23</f>
        <v>1271</v>
      </c>
      <c r="G10" s="20">
        <f t="shared" si="4"/>
        <v>6196</v>
      </c>
      <c r="H10" s="20">
        <f t="shared" si="4"/>
        <v>5243</v>
      </c>
      <c r="I10" s="20">
        <f t="shared" si="4"/>
        <v>160</v>
      </c>
      <c r="J10" s="20">
        <f t="shared" si="4"/>
        <v>1514</v>
      </c>
      <c r="K10" s="20">
        <f t="shared" si="4"/>
        <v>152</v>
      </c>
      <c r="L10" s="20">
        <f t="shared" si="4"/>
        <v>0</v>
      </c>
      <c r="M10" s="20">
        <f t="shared" si="4"/>
        <v>152</v>
      </c>
      <c r="N10" s="20">
        <f>N19+N23</f>
        <v>103</v>
      </c>
      <c r="O10" s="20">
        <f>O19+O23</f>
        <v>77</v>
      </c>
      <c r="P10" s="20">
        <f>P19+P23</f>
        <v>112</v>
      </c>
      <c r="Q10" s="20">
        <f>Q19+Q23</f>
        <v>120</v>
      </c>
      <c r="R10" s="20">
        <f>R19+R23</f>
        <v>230</v>
      </c>
      <c r="S10" s="20">
        <f t="shared" si="4"/>
        <v>0</v>
      </c>
      <c r="T10" s="67">
        <f>T19+T23</f>
        <v>2572</v>
      </c>
    </row>
    <row r="11" spans="1:20" ht="15" customHeight="1">
      <c r="A11" s="23" t="s">
        <v>24</v>
      </c>
      <c r="B11" s="20">
        <f>SUM(E11:T11)</f>
        <v>32797</v>
      </c>
      <c r="C11" s="20">
        <f>B11</f>
        <v>32797</v>
      </c>
      <c r="D11" s="20"/>
      <c r="E11" s="24">
        <v>24082</v>
      </c>
      <c r="F11" s="24">
        <v>596</v>
      </c>
      <c r="G11" s="24">
        <v>5659</v>
      </c>
      <c r="H11" s="24">
        <v>1129</v>
      </c>
      <c r="I11" s="24">
        <v>126</v>
      </c>
      <c r="J11" s="24">
        <v>51</v>
      </c>
      <c r="K11" s="24">
        <v>10</v>
      </c>
      <c r="L11" s="20"/>
      <c r="M11" s="24">
        <v>24</v>
      </c>
      <c r="N11" s="20">
        <v>14</v>
      </c>
      <c r="O11" s="20">
        <v>14</v>
      </c>
      <c r="P11" s="20">
        <v>36</v>
      </c>
      <c r="Q11" s="20">
        <v>80</v>
      </c>
      <c r="R11" s="20">
        <v>41</v>
      </c>
      <c r="S11" s="20"/>
      <c r="T11" s="47">
        <v>935</v>
      </c>
    </row>
    <row r="12" spans="1:20" s="21" customFormat="1" ht="15" customHeight="1">
      <c r="A12" s="23" t="s">
        <v>38</v>
      </c>
      <c r="B12" s="67">
        <f>B20+B24</f>
        <v>64966</v>
      </c>
      <c r="C12" s="20">
        <f aca="true" t="shared" si="5" ref="C12:S12">C20+C24</f>
        <v>32708</v>
      </c>
      <c r="D12" s="67">
        <f t="shared" si="5"/>
        <v>32258</v>
      </c>
      <c r="E12" s="20">
        <f t="shared" si="5"/>
        <v>47507</v>
      </c>
      <c r="F12" s="20">
        <f t="shared" si="5"/>
        <v>1234</v>
      </c>
      <c r="G12" s="20">
        <f t="shared" si="5"/>
        <v>5983</v>
      </c>
      <c r="H12" s="20">
        <f t="shared" si="5"/>
        <v>5140</v>
      </c>
      <c r="I12" s="20">
        <f t="shared" si="5"/>
        <v>148</v>
      </c>
      <c r="J12" s="20">
        <f t="shared" si="5"/>
        <v>1419</v>
      </c>
      <c r="K12" s="20">
        <f t="shared" si="5"/>
        <v>171</v>
      </c>
      <c r="L12" s="20">
        <f aca="true" t="shared" si="6" ref="L12:R12">L20+L24</f>
        <v>0</v>
      </c>
      <c r="M12" s="20">
        <f t="shared" si="6"/>
        <v>151</v>
      </c>
      <c r="N12" s="20">
        <f t="shared" si="6"/>
        <v>111</v>
      </c>
      <c r="O12" s="20">
        <f t="shared" si="6"/>
        <v>72</v>
      </c>
      <c r="P12" s="20">
        <f t="shared" si="6"/>
        <v>115</v>
      </c>
      <c r="Q12" s="20">
        <f t="shared" si="6"/>
        <v>116</v>
      </c>
      <c r="R12" s="20">
        <f t="shared" si="6"/>
        <v>281</v>
      </c>
      <c r="S12" s="20">
        <f t="shared" si="5"/>
        <v>0</v>
      </c>
      <c r="T12" s="67">
        <f>T20+T24</f>
        <v>2518</v>
      </c>
    </row>
    <row r="13" spans="1:20" s="21" customFormat="1" ht="15" customHeight="1">
      <c r="A13" s="23" t="s">
        <v>24</v>
      </c>
      <c r="B13" s="20">
        <f>SUM(E13:T13)</f>
        <v>32708</v>
      </c>
      <c r="C13" s="20">
        <f>B13</f>
        <v>32708</v>
      </c>
      <c r="D13" s="20"/>
      <c r="E13" s="24">
        <v>24342</v>
      </c>
      <c r="F13" s="24">
        <v>559</v>
      </c>
      <c r="G13" s="24">
        <v>5477</v>
      </c>
      <c r="H13" s="24">
        <v>1068</v>
      </c>
      <c r="I13" s="24">
        <v>125</v>
      </c>
      <c r="J13" s="24">
        <v>32</v>
      </c>
      <c r="K13" s="24">
        <v>27</v>
      </c>
      <c r="L13" s="20"/>
      <c r="M13" s="24">
        <v>19</v>
      </c>
      <c r="N13" s="20">
        <v>12</v>
      </c>
      <c r="O13" s="20">
        <v>5</v>
      </c>
      <c r="P13" s="20">
        <v>26</v>
      </c>
      <c r="Q13" s="20">
        <v>86</v>
      </c>
      <c r="R13" s="20">
        <v>57</v>
      </c>
      <c r="S13" s="20"/>
      <c r="T13" s="24">
        <v>873</v>
      </c>
    </row>
    <row r="14" spans="1:20" ht="15" customHeight="1">
      <c r="A14" s="23" t="s">
        <v>39</v>
      </c>
      <c r="B14" s="20">
        <f>B21+B25</f>
        <v>61298</v>
      </c>
      <c r="C14" s="20">
        <f aca="true" t="shared" si="7" ref="C14:S14">C21+C25</f>
        <v>30772</v>
      </c>
      <c r="D14" s="20">
        <f>D21+D25</f>
        <v>30526</v>
      </c>
      <c r="E14" s="20">
        <f t="shared" si="7"/>
        <v>44889</v>
      </c>
      <c r="F14" s="20">
        <f t="shared" si="7"/>
        <v>1104</v>
      </c>
      <c r="G14" s="20">
        <f t="shared" si="7"/>
        <v>5631</v>
      </c>
      <c r="H14" s="20">
        <f t="shared" si="7"/>
        <v>4844</v>
      </c>
      <c r="I14" s="20">
        <f t="shared" si="7"/>
        <v>146</v>
      </c>
      <c r="J14" s="20">
        <f t="shared" si="7"/>
        <v>1377</v>
      </c>
      <c r="K14" s="20">
        <f t="shared" si="7"/>
        <v>126</v>
      </c>
      <c r="L14" s="20">
        <f>L21+L25</f>
        <v>0</v>
      </c>
      <c r="M14" s="20">
        <f>M21+M25</f>
        <v>140</v>
      </c>
      <c r="N14" s="20">
        <f t="shared" si="7"/>
        <v>115</v>
      </c>
      <c r="O14" s="20">
        <f t="shared" si="7"/>
        <v>84</v>
      </c>
      <c r="P14" s="20">
        <f t="shared" si="7"/>
        <v>113</v>
      </c>
      <c r="Q14" s="20">
        <f t="shared" si="7"/>
        <v>117</v>
      </c>
      <c r="R14" s="20">
        <f t="shared" si="7"/>
        <v>252</v>
      </c>
      <c r="S14" s="20">
        <f t="shared" si="7"/>
        <v>0</v>
      </c>
      <c r="T14" s="20">
        <f>T21+T25</f>
        <v>2360</v>
      </c>
    </row>
    <row r="15" spans="1:20" ht="15" customHeight="1">
      <c r="A15" s="23" t="s">
        <v>24</v>
      </c>
      <c r="B15" s="20">
        <f>SUM(E15:T15)</f>
        <v>30772</v>
      </c>
      <c r="C15" s="20">
        <f>B15</f>
        <v>30772</v>
      </c>
      <c r="D15" s="20"/>
      <c r="E15" s="24">
        <v>22892</v>
      </c>
      <c r="F15" s="24">
        <v>536</v>
      </c>
      <c r="G15" s="24">
        <v>5157</v>
      </c>
      <c r="H15" s="24">
        <v>910</v>
      </c>
      <c r="I15" s="24">
        <v>123</v>
      </c>
      <c r="J15" s="24">
        <v>34</v>
      </c>
      <c r="K15" s="24">
        <v>4</v>
      </c>
      <c r="L15" s="20"/>
      <c r="M15" s="24">
        <v>17</v>
      </c>
      <c r="N15" s="20">
        <v>7</v>
      </c>
      <c r="O15" s="20">
        <v>16</v>
      </c>
      <c r="P15" s="20">
        <v>22</v>
      </c>
      <c r="Q15" s="20">
        <v>87</v>
      </c>
      <c r="R15" s="20">
        <v>47</v>
      </c>
      <c r="S15" s="20"/>
      <c r="T15" s="24">
        <v>920</v>
      </c>
    </row>
    <row r="16" spans="1:20" s="12" customFormat="1" ht="15" customHeight="1">
      <c r="A16" s="23" t="s">
        <v>40</v>
      </c>
      <c r="B16" s="20">
        <f>B26</f>
        <v>788</v>
      </c>
      <c r="C16" s="20">
        <f>C26</f>
        <v>432</v>
      </c>
      <c r="D16" s="20">
        <f aca="true" t="shared" si="8" ref="D16:S16">D26</f>
        <v>356</v>
      </c>
      <c r="E16" s="20">
        <f t="shared" si="8"/>
        <v>595</v>
      </c>
      <c r="F16" s="20">
        <f t="shared" si="8"/>
        <v>0</v>
      </c>
      <c r="G16" s="20">
        <f t="shared" si="8"/>
        <v>109</v>
      </c>
      <c r="H16" s="20">
        <f t="shared" si="8"/>
        <v>44</v>
      </c>
      <c r="I16" s="20">
        <f t="shared" si="8"/>
        <v>0</v>
      </c>
      <c r="J16" s="20">
        <f t="shared" si="8"/>
        <v>0</v>
      </c>
      <c r="K16" s="20">
        <f t="shared" si="8"/>
        <v>40</v>
      </c>
      <c r="L16" s="20">
        <f>L26</f>
        <v>0</v>
      </c>
      <c r="M16" s="20">
        <f>M26</f>
        <v>0</v>
      </c>
      <c r="N16" s="20">
        <f t="shared" si="8"/>
        <v>0</v>
      </c>
      <c r="O16" s="20">
        <f t="shared" si="8"/>
        <v>0</v>
      </c>
      <c r="P16" s="20">
        <f t="shared" si="8"/>
        <v>0</v>
      </c>
      <c r="Q16" s="20">
        <f t="shared" si="8"/>
        <v>0</v>
      </c>
      <c r="R16" s="20">
        <f t="shared" si="8"/>
        <v>0</v>
      </c>
      <c r="S16" s="20">
        <f t="shared" si="8"/>
        <v>0</v>
      </c>
      <c r="T16" s="20">
        <f>T26</f>
        <v>0</v>
      </c>
    </row>
    <row r="17" spans="1:20" ht="15" customHeight="1">
      <c r="A17" s="23" t="s">
        <v>24</v>
      </c>
      <c r="B17" s="20">
        <f>SUM(E17:T17)</f>
        <v>432</v>
      </c>
      <c r="C17" s="20">
        <f>B17</f>
        <v>432</v>
      </c>
      <c r="D17" s="20"/>
      <c r="E17" s="24">
        <v>307</v>
      </c>
      <c r="F17" s="20">
        <v>0</v>
      </c>
      <c r="G17" s="24">
        <v>102</v>
      </c>
      <c r="H17" s="24">
        <v>22</v>
      </c>
      <c r="I17" s="20">
        <v>0</v>
      </c>
      <c r="J17" s="20">
        <v>0</v>
      </c>
      <c r="K17" s="24">
        <v>1</v>
      </c>
      <c r="L17" s="20">
        <v>0</v>
      </c>
      <c r="M17" s="20">
        <v>0</v>
      </c>
      <c r="N17" s="20">
        <v>0</v>
      </c>
      <c r="O17" s="20"/>
      <c r="P17" s="20">
        <v>0</v>
      </c>
      <c r="Q17" s="20">
        <v>0</v>
      </c>
      <c r="R17" s="20">
        <v>0</v>
      </c>
      <c r="S17" s="20">
        <v>0</v>
      </c>
      <c r="T17" s="20">
        <v>0</v>
      </c>
    </row>
    <row r="18" spans="1:20" s="26" customFormat="1" ht="27.75" customHeight="1">
      <c r="A18" s="25" t="s">
        <v>25</v>
      </c>
      <c r="B18" s="20">
        <f>SUM(B19:B21)</f>
        <v>186724</v>
      </c>
      <c r="C18" s="20">
        <f>SUM(C19:C21)</f>
        <v>93493</v>
      </c>
      <c r="D18" s="20">
        <f>SUM(D19:D21)</f>
        <v>93231</v>
      </c>
      <c r="E18" s="20">
        <f aca="true" t="shared" si="9" ref="E18:T18">SUM(E19:E21)</f>
        <v>136207</v>
      </c>
      <c r="F18" s="20">
        <f t="shared" si="9"/>
        <v>3609</v>
      </c>
      <c r="G18" s="20">
        <f t="shared" si="9"/>
        <v>17100</v>
      </c>
      <c r="H18" s="20">
        <f t="shared" si="9"/>
        <v>14896</v>
      </c>
      <c r="I18" s="20">
        <f t="shared" si="9"/>
        <v>454</v>
      </c>
      <c r="J18" s="20">
        <f t="shared" si="9"/>
        <v>4310</v>
      </c>
      <c r="K18" s="20">
        <f t="shared" si="9"/>
        <v>237</v>
      </c>
      <c r="L18" s="20">
        <f t="shared" si="9"/>
        <v>0</v>
      </c>
      <c r="M18" s="20">
        <f t="shared" si="9"/>
        <v>443</v>
      </c>
      <c r="N18" s="20">
        <f t="shared" si="9"/>
        <v>329</v>
      </c>
      <c r="O18" s="20">
        <f t="shared" si="9"/>
        <v>233</v>
      </c>
      <c r="P18" s="20">
        <f t="shared" si="9"/>
        <v>340</v>
      </c>
      <c r="Q18" s="20">
        <f t="shared" si="9"/>
        <v>353</v>
      </c>
      <c r="R18" s="20">
        <f t="shared" si="9"/>
        <v>763</v>
      </c>
      <c r="S18" s="20">
        <f t="shared" si="9"/>
        <v>0</v>
      </c>
      <c r="T18" s="20">
        <f t="shared" si="9"/>
        <v>7450</v>
      </c>
    </row>
    <row r="19" spans="1:21" s="12" customFormat="1" ht="15" customHeight="1">
      <c r="A19" s="23" t="s">
        <v>23</v>
      </c>
      <c r="B19" s="68">
        <f>B29+B34+B64</f>
        <v>63475</v>
      </c>
      <c r="C19" s="20">
        <f>C29+C34+C64</f>
        <v>31654</v>
      </c>
      <c r="D19" s="67">
        <f>D29+D34+D64</f>
        <v>31821</v>
      </c>
      <c r="E19" s="20">
        <f aca="true" t="shared" si="10" ref="C19:S21">E29+E34+E64</f>
        <v>46084</v>
      </c>
      <c r="F19" s="20">
        <f t="shared" si="10"/>
        <v>1271</v>
      </c>
      <c r="G19" s="20">
        <f t="shared" si="10"/>
        <v>5900</v>
      </c>
      <c r="H19" s="20">
        <f t="shared" si="10"/>
        <v>5099</v>
      </c>
      <c r="I19" s="20">
        <f t="shared" si="10"/>
        <v>160</v>
      </c>
      <c r="J19" s="20">
        <f t="shared" si="10"/>
        <v>1514</v>
      </c>
      <c r="K19" s="20">
        <f t="shared" si="10"/>
        <v>81</v>
      </c>
      <c r="L19" s="20">
        <f aca="true" t="shared" si="11" ref="L19:M21">L29+L34+L64</f>
        <v>0</v>
      </c>
      <c r="M19" s="20">
        <f t="shared" si="11"/>
        <v>152</v>
      </c>
      <c r="N19" s="20">
        <f>N29+N34+N64</f>
        <v>103</v>
      </c>
      <c r="O19" s="20">
        <f>O29+O34+O64</f>
        <v>77</v>
      </c>
      <c r="P19" s="20">
        <f t="shared" si="10"/>
        <v>112</v>
      </c>
      <c r="Q19" s="20">
        <f t="shared" si="10"/>
        <v>120</v>
      </c>
      <c r="R19" s="20">
        <f t="shared" si="10"/>
        <v>230</v>
      </c>
      <c r="S19" s="20">
        <f t="shared" si="10"/>
        <v>0</v>
      </c>
      <c r="T19" s="67">
        <f>T29+T34+T64</f>
        <v>2572</v>
      </c>
      <c r="U19" s="26"/>
    </row>
    <row r="20" spans="1:21" ht="15" customHeight="1">
      <c r="A20" s="23" t="s">
        <v>41</v>
      </c>
      <c r="B20" s="68">
        <f>B30+B35+B65</f>
        <v>63360</v>
      </c>
      <c r="C20" s="20">
        <f t="shared" si="10"/>
        <v>31830</v>
      </c>
      <c r="D20" s="67">
        <f t="shared" si="10"/>
        <v>31530</v>
      </c>
      <c r="E20" s="20">
        <f t="shared" si="10"/>
        <v>46322</v>
      </c>
      <c r="F20" s="20">
        <f t="shared" si="10"/>
        <v>1234</v>
      </c>
      <c r="G20" s="20">
        <f t="shared" si="10"/>
        <v>5753</v>
      </c>
      <c r="H20" s="20">
        <f t="shared" si="10"/>
        <v>5041</v>
      </c>
      <c r="I20" s="20">
        <f t="shared" si="10"/>
        <v>148</v>
      </c>
      <c r="J20" s="20">
        <f t="shared" si="10"/>
        <v>1419</v>
      </c>
      <c r="K20" s="20">
        <f t="shared" si="10"/>
        <v>79</v>
      </c>
      <c r="L20" s="20">
        <f t="shared" si="11"/>
        <v>0</v>
      </c>
      <c r="M20" s="20">
        <f t="shared" si="11"/>
        <v>151</v>
      </c>
      <c r="N20" s="20">
        <f>N30+N35+N65</f>
        <v>111</v>
      </c>
      <c r="O20" s="20">
        <f t="shared" si="10"/>
        <v>72</v>
      </c>
      <c r="P20" s="20">
        <f t="shared" si="10"/>
        <v>115</v>
      </c>
      <c r="Q20" s="20">
        <f t="shared" si="10"/>
        <v>116</v>
      </c>
      <c r="R20" s="20">
        <f t="shared" si="10"/>
        <v>281</v>
      </c>
      <c r="S20" s="20">
        <f t="shared" si="10"/>
        <v>0</v>
      </c>
      <c r="T20" s="67">
        <f>T30+T35+T65</f>
        <v>2518</v>
      </c>
      <c r="U20" s="26"/>
    </row>
    <row r="21" spans="1:21" ht="15" customHeight="1">
      <c r="A21" s="23" t="s">
        <v>42</v>
      </c>
      <c r="B21" s="48">
        <f>B31+B36+B66</f>
        <v>59889</v>
      </c>
      <c r="C21" s="20">
        <f>C31+C36+C66</f>
        <v>30009</v>
      </c>
      <c r="D21" s="20">
        <f t="shared" si="10"/>
        <v>29880</v>
      </c>
      <c r="E21" s="20">
        <f t="shared" si="10"/>
        <v>43801</v>
      </c>
      <c r="F21" s="20">
        <f t="shared" si="10"/>
        <v>1104</v>
      </c>
      <c r="G21" s="20">
        <f t="shared" si="10"/>
        <v>5447</v>
      </c>
      <c r="H21" s="20">
        <f t="shared" si="10"/>
        <v>4756</v>
      </c>
      <c r="I21" s="20">
        <f t="shared" si="10"/>
        <v>146</v>
      </c>
      <c r="J21" s="20">
        <f t="shared" si="10"/>
        <v>1377</v>
      </c>
      <c r="K21" s="20">
        <f t="shared" si="10"/>
        <v>77</v>
      </c>
      <c r="L21" s="20">
        <f t="shared" si="11"/>
        <v>0</v>
      </c>
      <c r="M21" s="20">
        <f t="shared" si="11"/>
        <v>140</v>
      </c>
      <c r="N21" s="20">
        <f t="shared" si="10"/>
        <v>115</v>
      </c>
      <c r="O21" s="20">
        <f t="shared" si="10"/>
        <v>84</v>
      </c>
      <c r="P21" s="20">
        <f t="shared" si="10"/>
        <v>113</v>
      </c>
      <c r="Q21" s="20">
        <f t="shared" si="10"/>
        <v>117</v>
      </c>
      <c r="R21" s="20">
        <f t="shared" si="10"/>
        <v>252</v>
      </c>
      <c r="S21" s="20">
        <f t="shared" si="10"/>
        <v>0</v>
      </c>
      <c r="T21" s="20">
        <f>T31+T36+T66</f>
        <v>2360</v>
      </c>
      <c r="U21" s="26"/>
    </row>
    <row r="22" spans="1:20" s="26" customFormat="1" ht="27.75" customHeight="1">
      <c r="A22" s="25" t="s">
        <v>26</v>
      </c>
      <c r="B22" s="20">
        <f>SUM(B23:B26)</f>
        <v>5838</v>
      </c>
      <c r="C22" s="20">
        <f aca="true" t="shared" si="12" ref="C22:S22">SUM(C23:C26)</f>
        <v>3216</v>
      </c>
      <c r="D22" s="20">
        <f>SUM(D23:D26)</f>
        <v>2622</v>
      </c>
      <c r="E22" s="20">
        <f t="shared" si="12"/>
        <v>4392</v>
      </c>
      <c r="F22" s="20">
        <f t="shared" si="12"/>
        <v>0</v>
      </c>
      <c r="G22" s="20">
        <f t="shared" si="12"/>
        <v>819</v>
      </c>
      <c r="H22" s="20">
        <f t="shared" si="12"/>
        <v>375</v>
      </c>
      <c r="I22" s="20">
        <f t="shared" si="12"/>
        <v>0</v>
      </c>
      <c r="J22" s="20">
        <f t="shared" si="12"/>
        <v>0</v>
      </c>
      <c r="K22" s="20">
        <f t="shared" si="12"/>
        <v>252</v>
      </c>
      <c r="L22" s="20">
        <f>SUM(L23:L26)</f>
        <v>0</v>
      </c>
      <c r="M22" s="20">
        <f>SUM(M23:M26)</f>
        <v>0</v>
      </c>
      <c r="N22" s="20">
        <f t="shared" si="12"/>
        <v>0</v>
      </c>
      <c r="O22" s="20">
        <f t="shared" si="12"/>
        <v>0</v>
      </c>
      <c r="P22" s="20">
        <f t="shared" si="12"/>
        <v>0</v>
      </c>
      <c r="Q22" s="20">
        <f t="shared" si="12"/>
        <v>0</v>
      </c>
      <c r="R22" s="20">
        <f t="shared" si="12"/>
        <v>0</v>
      </c>
      <c r="S22" s="20">
        <f t="shared" si="12"/>
        <v>0</v>
      </c>
      <c r="T22" s="20">
        <f>SUM(T23:T26)</f>
        <v>0</v>
      </c>
    </row>
    <row r="23" spans="1:21" s="12" customFormat="1" ht="15" customHeight="1">
      <c r="A23" s="23" t="s">
        <v>23</v>
      </c>
      <c r="B23" s="48">
        <f>B38+B68</f>
        <v>2035</v>
      </c>
      <c r="C23" s="20">
        <f aca="true" t="shared" si="13" ref="C23:S23">C38+C68</f>
        <v>1143</v>
      </c>
      <c r="D23" s="20">
        <f t="shared" si="13"/>
        <v>892</v>
      </c>
      <c r="E23" s="20">
        <f t="shared" si="13"/>
        <v>1524</v>
      </c>
      <c r="F23" s="20">
        <f t="shared" si="13"/>
        <v>0</v>
      </c>
      <c r="G23" s="20">
        <f t="shared" si="13"/>
        <v>296</v>
      </c>
      <c r="H23" s="20">
        <f t="shared" si="13"/>
        <v>144</v>
      </c>
      <c r="I23" s="20">
        <f t="shared" si="13"/>
        <v>0</v>
      </c>
      <c r="J23" s="20">
        <f t="shared" si="13"/>
        <v>0</v>
      </c>
      <c r="K23" s="20">
        <f t="shared" si="13"/>
        <v>71</v>
      </c>
      <c r="L23" s="20">
        <f aca="true" t="shared" si="14" ref="L23:M26">L38+L68</f>
        <v>0</v>
      </c>
      <c r="M23" s="20">
        <f t="shared" si="14"/>
        <v>0</v>
      </c>
      <c r="N23" s="20">
        <f t="shared" si="13"/>
        <v>0</v>
      </c>
      <c r="O23" s="20">
        <f t="shared" si="13"/>
        <v>0</v>
      </c>
      <c r="P23" s="20">
        <f t="shared" si="13"/>
        <v>0</v>
      </c>
      <c r="Q23" s="20">
        <f t="shared" si="13"/>
        <v>0</v>
      </c>
      <c r="R23" s="20">
        <f t="shared" si="13"/>
        <v>0</v>
      </c>
      <c r="S23" s="20">
        <f t="shared" si="13"/>
        <v>0</v>
      </c>
      <c r="T23" s="20">
        <f>T38+T68</f>
        <v>0</v>
      </c>
      <c r="U23" s="26"/>
    </row>
    <row r="24" spans="1:21" ht="15" customHeight="1">
      <c r="A24" s="23" t="s">
        <v>41</v>
      </c>
      <c r="B24" s="48">
        <f aca="true" t="shared" si="15" ref="B24:S26">B39+B69</f>
        <v>1606</v>
      </c>
      <c r="C24" s="20">
        <f t="shared" si="15"/>
        <v>878</v>
      </c>
      <c r="D24" s="20">
        <f t="shared" si="15"/>
        <v>728</v>
      </c>
      <c r="E24" s="20">
        <f t="shared" si="15"/>
        <v>1185</v>
      </c>
      <c r="F24" s="20">
        <f t="shared" si="15"/>
        <v>0</v>
      </c>
      <c r="G24" s="20">
        <f t="shared" si="15"/>
        <v>230</v>
      </c>
      <c r="H24" s="20">
        <f t="shared" si="15"/>
        <v>99</v>
      </c>
      <c r="I24" s="20">
        <f t="shared" si="15"/>
        <v>0</v>
      </c>
      <c r="J24" s="20">
        <f t="shared" si="15"/>
        <v>0</v>
      </c>
      <c r="K24" s="20">
        <f t="shared" si="15"/>
        <v>92</v>
      </c>
      <c r="L24" s="20">
        <f t="shared" si="14"/>
        <v>0</v>
      </c>
      <c r="M24" s="20">
        <f t="shared" si="14"/>
        <v>0</v>
      </c>
      <c r="N24" s="20">
        <f t="shared" si="15"/>
        <v>0</v>
      </c>
      <c r="O24" s="20">
        <f t="shared" si="15"/>
        <v>0</v>
      </c>
      <c r="P24" s="20">
        <f t="shared" si="15"/>
        <v>0</v>
      </c>
      <c r="Q24" s="20">
        <f t="shared" si="15"/>
        <v>0</v>
      </c>
      <c r="R24" s="20">
        <f t="shared" si="15"/>
        <v>0</v>
      </c>
      <c r="S24" s="20">
        <f t="shared" si="15"/>
        <v>0</v>
      </c>
      <c r="T24" s="20">
        <f>T39+T69</f>
        <v>0</v>
      </c>
      <c r="U24" s="26"/>
    </row>
    <row r="25" spans="1:21" ht="15" customHeight="1">
      <c r="A25" s="23" t="s">
        <v>42</v>
      </c>
      <c r="B25" s="48">
        <f t="shared" si="15"/>
        <v>1409</v>
      </c>
      <c r="C25" s="20">
        <f t="shared" si="15"/>
        <v>763</v>
      </c>
      <c r="D25" s="20">
        <f t="shared" si="15"/>
        <v>646</v>
      </c>
      <c r="E25" s="20">
        <f t="shared" si="15"/>
        <v>1088</v>
      </c>
      <c r="F25" s="20">
        <f t="shared" si="15"/>
        <v>0</v>
      </c>
      <c r="G25" s="20">
        <f t="shared" si="15"/>
        <v>184</v>
      </c>
      <c r="H25" s="20">
        <f t="shared" si="15"/>
        <v>88</v>
      </c>
      <c r="I25" s="20">
        <f t="shared" si="15"/>
        <v>0</v>
      </c>
      <c r="J25" s="20">
        <f t="shared" si="15"/>
        <v>0</v>
      </c>
      <c r="K25" s="20">
        <f t="shared" si="15"/>
        <v>49</v>
      </c>
      <c r="L25" s="20">
        <f t="shared" si="14"/>
        <v>0</v>
      </c>
      <c r="M25" s="20">
        <f t="shared" si="14"/>
        <v>0</v>
      </c>
      <c r="N25" s="20">
        <f t="shared" si="15"/>
        <v>0</v>
      </c>
      <c r="O25" s="20">
        <f t="shared" si="15"/>
        <v>0</v>
      </c>
      <c r="P25" s="20">
        <f t="shared" si="15"/>
        <v>0</v>
      </c>
      <c r="Q25" s="20">
        <f t="shared" si="15"/>
        <v>0</v>
      </c>
      <c r="R25" s="20">
        <f t="shared" si="15"/>
        <v>0</v>
      </c>
      <c r="S25" s="20">
        <f t="shared" si="15"/>
        <v>0</v>
      </c>
      <c r="T25" s="20">
        <f>T40+T70</f>
        <v>0</v>
      </c>
      <c r="U25" s="26"/>
    </row>
    <row r="26" spans="1:21" s="12" customFormat="1" ht="15" customHeight="1">
      <c r="A26" s="23" t="s">
        <v>43</v>
      </c>
      <c r="B26" s="48">
        <f t="shared" si="15"/>
        <v>788</v>
      </c>
      <c r="C26" s="20">
        <f t="shared" si="15"/>
        <v>432</v>
      </c>
      <c r="D26" s="20">
        <f t="shared" si="15"/>
        <v>356</v>
      </c>
      <c r="E26" s="20">
        <f t="shared" si="15"/>
        <v>595</v>
      </c>
      <c r="F26" s="20">
        <f t="shared" si="15"/>
        <v>0</v>
      </c>
      <c r="G26" s="20">
        <f t="shared" si="15"/>
        <v>109</v>
      </c>
      <c r="H26" s="20">
        <f t="shared" si="15"/>
        <v>44</v>
      </c>
      <c r="I26" s="20">
        <f t="shared" si="15"/>
        <v>0</v>
      </c>
      <c r="J26" s="20">
        <f t="shared" si="15"/>
        <v>0</v>
      </c>
      <c r="K26" s="20">
        <f t="shared" si="15"/>
        <v>40</v>
      </c>
      <c r="L26" s="20">
        <f t="shared" si="14"/>
        <v>0</v>
      </c>
      <c r="M26" s="20">
        <f t="shared" si="14"/>
        <v>0</v>
      </c>
      <c r="N26" s="20">
        <f t="shared" si="15"/>
        <v>0</v>
      </c>
      <c r="O26" s="20">
        <f t="shared" si="15"/>
        <v>0</v>
      </c>
      <c r="P26" s="20">
        <f t="shared" si="15"/>
        <v>0</v>
      </c>
      <c r="Q26" s="20">
        <f t="shared" si="15"/>
        <v>0</v>
      </c>
      <c r="R26" s="20">
        <f t="shared" si="15"/>
        <v>0</v>
      </c>
      <c r="S26" s="20">
        <f t="shared" si="15"/>
        <v>0</v>
      </c>
      <c r="T26" s="20">
        <f>T41+T71</f>
        <v>0</v>
      </c>
      <c r="U26" s="26"/>
    </row>
    <row r="27" spans="1:20" s="26" customFormat="1" ht="27.75" customHeight="1">
      <c r="A27" s="25" t="s">
        <v>27</v>
      </c>
      <c r="B27" s="20">
        <f>SUM(B29:B31)</f>
        <v>941</v>
      </c>
      <c r="C27" s="20">
        <f>SUM(C29:C31)</f>
        <v>370</v>
      </c>
      <c r="D27" s="20">
        <f>SUM(D29:D31)</f>
        <v>571</v>
      </c>
      <c r="E27" s="20">
        <f>SUM(E29:E31)</f>
        <v>941</v>
      </c>
      <c r="F27" s="27">
        <f aca="true" t="shared" si="16" ref="F27:S27">SUM(F29:F31)</f>
        <v>0</v>
      </c>
      <c r="G27" s="27">
        <f t="shared" si="16"/>
        <v>0</v>
      </c>
      <c r="H27" s="27">
        <f t="shared" si="16"/>
        <v>0</v>
      </c>
      <c r="I27" s="27">
        <f t="shared" si="16"/>
        <v>0</v>
      </c>
      <c r="J27" s="27">
        <f t="shared" si="16"/>
        <v>0</v>
      </c>
      <c r="K27" s="27">
        <f t="shared" si="16"/>
        <v>0</v>
      </c>
      <c r="L27" s="27">
        <f>SUM(L29:L31)</f>
        <v>0</v>
      </c>
      <c r="M27" s="27">
        <f>SUM(M29:M31)</f>
        <v>0</v>
      </c>
      <c r="N27" s="27">
        <f t="shared" si="16"/>
        <v>0</v>
      </c>
      <c r="O27" s="27">
        <f t="shared" si="16"/>
        <v>0</v>
      </c>
      <c r="P27" s="27">
        <f t="shared" si="16"/>
        <v>0</v>
      </c>
      <c r="Q27" s="27">
        <f t="shared" si="16"/>
        <v>0</v>
      </c>
      <c r="R27" s="27">
        <f t="shared" si="16"/>
        <v>0</v>
      </c>
      <c r="S27" s="27">
        <f t="shared" si="16"/>
        <v>0</v>
      </c>
      <c r="T27" s="27">
        <f>SUM(T29:T31)</f>
        <v>0</v>
      </c>
    </row>
    <row r="28" spans="1:21" ht="15" customHeight="1">
      <c r="A28" s="23" t="s">
        <v>28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6"/>
    </row>
    <row r="29" spans="1:21" s="12" customFormat="1" ht="15" customHeight="1">
      <c r="A29" s="23" t="s">
        <v>23</v>
      </c>
      <c r="B29" s="48">
        <f>SUM(E29:T29)</f>
        <v>321</v>
      </c>
      <c r="C29" s="20">
        <v>130</v>
      </c>
      <c r="D29" s="20">
        <f>B29-C29</f>
        <v>191</v>
      </c>
      <c r="E29" s="20">
        <v>321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6"/>
    </row>
    <row r="30" spans="1:21" ht="15" customHeight="1">
      <c r="A30" s="23" t="s">
        <v>41</v>
      </c>
      <c r="B30" s="48">
        <f>SUM(E30:T30)</f>
        <v>316</v>
      </c>
      <c r="C30" s="20">
        <v>135</v>
      </c>
      <c r="D30" s="20">
        <f>B30-C30</f>
        <v>181</v>
      </c>
      <c r="E30" s="20">
        <v>316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6"/>
    </row>
    <row r="31" spans="1:21" ht="15" customHeight="1">
      <c r="A31" s="23" t="s">
        <v>42</v>
      </c>
      <c r="B31" s="48">
        <f>SUM(E31:T31)</f>
        <v>304</v>
      </c>
      <c r="C31" s="20">
        <v>105</v>
      </c>
      <c r="D31" s="20">
        <f>B31-C31</f>
        <v>199</v>
      </c>
      <c r="E31" s="20">
        <v>304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6"/>
    </row>
    <row r="32" spans="1:20" s="26" customFormat="1" ht="27.75" customHeight="1">
      <c r="A32" s="25" t="s">
        <v>29</v>
      </c>
      <c r="B32" s="20">
        <f>B33+B37</f>
        <v>133049</v>
      </c>
      <c r="C32" s="20">
        <f>C33+C37</f>
        <v>67162</v>
      </c>
      <c r="D32" s="20">
        <f aca="true" t="shared" si="17" ref="D32:T32">D33+D37</f>
        <v>65887</v>
      </c>
      <c r="E32" s="20">
        <f t="shared" si="17"/>
        <v>92596</v>
      </c>
      <c r="F32" s="20">
        <f t="shared" si="17"/>
        <v>3609</v>
      </c>
      <c r="G32" s="20">
        <f t="shared" si="17"/>
        <v>13321</v>
      </c>
      <c r="H32" s="20">
        <f t="shared" si="17"/>
        <v>11311</v>
      </c>
      <c r="I32" s="20">
        <f t="shared" si="17"/>
        <v>454</v>
      </c>
      <c r="J32" s="20">
        <f t="shared" si="17"/>
        <v>2813</v>
      </c>
      <c r="K32" s="20">
        <f t="shared" si="17"/>
        <v>237</v>
      </c>
      <c r="L32" s="20">
        <f t="shared" si="17"/>
        <v>0</v>
      </c>
      <c r="M32" s="20">
        <f t="shared" si="17"/>
        <v>443</v>
      </c>
      <c r="N32" s="20">
        <f t="shared" si="17"/>
        <v>230</v>
      </c>
      <c r="O32" s="20">
        <f t="shared" si="17"/>
        <v>122</v>
      </c>
      <c r="P32" s="20">
        <f t="shared" si="17"/>
        <v>340</v>
      </c>
      <c r="Q32" s="20">
        <f t="shared" si="17"/>
        <v>353</v>
      </c>
      <c r="R32" s="20">
        <f t="shared" si="17"/>
        <v>247</v>
      </c>
      <c r="S32" s="20">
        <f t="shared" si="17"/>
        <v>0</v>
      </c>
      <c r="T32" s="20">
        <f t="shared" si="17"/>
        <v>6973</v>
      </c>
    </row>
    <row r="33" spans="1:21" ht="15" customHeight="1">
      <c r="A33" s="23" t="s">
        <v>30</v>
      </c>
      <c r="B33" s="20">
        <f>SUM(B34:B36)</f>
        <v>127537</v>
      </c>
      <c r="C33" s="20">
        <f>SUM(C34:C36)</f>
        <v>64033</v>
      </c>
      <c r="D33" s="20">
        <f aca="true" t="shared" si="18" ref="D33:T33">SUM(D34:D36)</f>
        <v>63504</v>
      </c>
      <c r="E33" s="20">
        <f t="shared" si="18"/>
        <v>88278</v>
      </c>
      <c r="F33" s="20">
        <f t="shared" si="18"/>
        <v>3609</v>
      </c>
      <c r="G33" s="20">
        <f t="shared" si="18"/>
        <v>12502</v>
      </c>
      <c r="H33" s="20">
        <f t="shared" si="18"/>
        <v>10936</v>
      </c>
      <c r="I33" s="20">
        <f t="shared" si="18"/>
        <v>454</v>
      </c>
      <c r="J33" s="20">
        <f t="shared" si="18"/>
        <v>2813</v>
      </c>
      <c r="K33" s="20">
        <f t="shared" si="18"/>
        <v>237</v>
      </c>
      <c r="L33" s="20">
        <f t="shared" si="18"/>
        <v>0</v>
      </c>
      <c r="M33" s="20">
        <f t="shared" si="18"/>
        <v>443</v>
      </c>
      <c r="N33" s="20">
        <f t="shared" si="18"/>
        <v>230</v>
      </c>
      <c r="O33" s="20">
        <f t="shared" si="18"/>
        <v>122</v>
      </c>
      <c r="P33" s="20">
        <f t="shared" si="18"/>
        <v>340</v>
      </c>
      <c r="Q33" s="20">
        <f t="shared" si="18"/>
        <v>353</v>
      </c>
      <c r="R33" s="20">
        <f t="shared" si="18"/>
        <v>247</v>
      </c>
      <c r="S33" s="20">
        <f t="shared" si="18"/>
        <v>0</v>
      </c>
      <c r="T33" s="20">
        <f t="shared" si="18"/>
        <v>6973</v>
      </c>
      <c r="U33" s="26"/>
    </row>
    <row r="34" spans="1:21" s="12" customFormat="1" ht="15" customHeight="1">
      <c r="A34" s="23" t="s">
        <v>23</v>
      </c>
      <c r="B34" s="68">
        <f>SUM(E34:T34)</f>
        <v>43222</v>
      </c>
      <c r="C34" s="24">
        <v>21648</v>
      </c>
      <c r="D34" s="67">
        <f>B34-C34</f>
        <v>21574</v>
      </c>
      <c r="E34" s="24">
        <v>29761</v>
      </c>
      <c r="F34" s="24">
        <v>1271</v>
      </c>
      <c r="G34" s="24">
        <v>4280</v>
      </c>
      <c r="H34" s="24">
        <v>3727</v>
      </c>
      <c r="I34" s="24">
        <v>160</v>
      </c>
      <c r="J34" s="24">
        <v>960</v>
      </c>
      <c r="K34" s="24">
        <v>81</v>
      </c>
      <c r="L34" s="20"/>
      <c r="M34" s="24">
        <v>152</v>
      </c>
      <c r="N34" s="20">
        <f>SUM(N44,N54)</f>
        <v>75</v>
      </c>
      <c r="O34" s="20">
        <f>SUM(O44,O54)</f>
        <v>40</v>
      </c>
      <c r="P34" s="20">
        <f>SUM(P44,P54)</f>
        <v>112</v>
      </c>
      <c r="Q34" s="20">
        <f aca="true" t="shared" si="19" ref="Q34:R36">SUM(Q44)</f>
        <v>120</v>
      </c>
      <c r="R34" s="20">
        <f t="shared" si="19"/>
        <v>82</v>
      </c>
      <c r="S34" s="20"/>
      <c r="T34" s="65">
        <v>2401</v>
      </c>
      <c r="U34" s="26"/>
    </row>
    <row r="35" spans="1:21" ht="15" customHeight="1">
      <c r="A35" s="23" t="s">
        <v>41</v>
      </c>
      <c r="B35" s="68">
        <f>SUM(E35:T35)</f>
        <v>43471</v>
      </c>
      <c r="C35" s="24">
        <v>21855</v>
      </c>
      <c r="D35" s="67">
        <f>B35-C35</f>
        <v>21616</v>
      </c>
      <c r="E35" s="24">
        <v>30174</v>
      </c>
      <c r="F35" s="24">
        <v>1234</v>
      </c>
      <c r="G35" s="24">
        <v>4262</v>
      </c>
      <c r="H35" s="24">
        <v>3701</v>
      </c>
      <c r="I35" s="24">
        <v>148</v>
      </c>
      <c r="J35" s="24">
        <v>940</v>
      </c>
      <c r="K35" s="24">
        <v>79</v>
      </c>
      <c r="L35" s="20"/>
      <c r="M35" s="24">
        <v>151</v>
      </c>
      <c r="N35" s="20">
        <f aca="true" t="shared" si="20" ref="N35:P36">SUM(N45,N55)</f>
        <v>75</v>
      </c>
      <c r="O35" s="20">
        <f t="shared" si="20"/>
        <v>40</v>
      </c>
      <c r="P35" s="20">
        <f t="shared" si="20"/>
        <v>115</v>
      </c>
      <c r="Q35" s="20">
        <f t="shared" si="19"/>
        <v>116</v>
      </c>
      <c r="R35" s="20">
        <f t="shared" si="19"/>
        <v>84</v>
      </c>
      <c r="S35" s="20"/>
      <c r="T35" s="65">
        <v>2352</v>
      </c>
      <c r="U35" s="26"/>
    </row>
    <row r="36" spans="1:21" ht="15" customHeight="1">
      <c r="A36" s="23" t="s">
        <v>42</v>
      </c>
      <c r="B36" s="48">
        <f>SUM(E36:T36)</f>
        <v>40844</v>
      </c>
      <c r="C36" s="24">
        <v>20530</v>
      </c>
      <c r="D36" s="20">
        <f>B36-C36</f>
        <v>20314</v>
      </c>
      <c r="E36" s="24">
        <v>28343</v>
      </c>
      <c r="F36" s="24">
        <v>1104</v>
      </c>
      <c r="G36" s="24">
        <v>3960</v>
      </c>
      <c r="H36" s="24">
        <v>3508</v>
      </c>
      <c r="I36" s="24">
        <v>146</v>
      </c>
      <c r="J36" s="24">
        <v>913</v>
      </c>
      <c r="K36" s="24">
        <v>77</v>
      </c>
      <c r="L36" s="20"/>
      <c r="M36" s="24">
        <v>140</v>
      </c>
      <c r="N36" s="20">
        <f t="shared" si="20"/>
        <v>80</v>
      </c>
      <c r="O36" s="20">
        <f t="shared" si="20"/>
        <v>42</v>
      </c>
      <c r="P36" s="20">
        <f t="shared" si="20"/>
        <v>113</v>
      </c>
      <c r="Q36" s="20">
        <f t="shared" si="19"/>
        <v>117</v>
      </c>
      <c r="R36" s="20">
        <f t="shared" si="19"/>
        <v>81</v>
      </c>
      <c r="S36" s="20"/>
      <c r="T36" s="24">
        <v>2220</v>
      </c>
      <c r="U36" s="26"/>
    </row>
    <row r="37" spans="1:21" ht="15" customHeight="1">
      <c r="A37" s="23" t="s">
        <v>31</v>
      </c>
      <c r="B37" s="48">
        <f>SUM(B38:B41)</f>
        <v>5512</v>
      </c>
      <c r="C37" s="20">
        <f>SUM(C38:C41)</f>
        <v>3129</v>
      </c>
      <c r="D37" s="20">
        <f>SUM(D38:D41)</f>
        <v>2383</v>
      </c>
      <c r="E37" s="20">
        <f aca="true" t="shared" si="21" ref="E37:T37">SUM(E38:E41)</f>
        <v>4318</v>
      </c>
      <c r="F37" s="20">
        <f t="shared" si="21"/>
        <v>0</v>
      </c>
      <c r="G37" s="20">
        <f t="shared" si="21"/>
        <v>819</v>
      </c>
      <c r="H37" s="20">
        <f t="shared" si="21"/>
        <v>375</v>
      </c>
      <c r="I37" s="20">
        <f t="shared" si="21"/>
        <v>0</v>
      </c>
      <c r="J37" s="20">
        <f t="shared" si="21"/>
        <v>0</v>
      </c>
      <c r="K37" s="20">
        <f t="shared" si="21"/>
        <v>0</v>
      </c>
      <c r="L37" s="20">
        <f t="shared" si="21"/>
        <v>0</v>
      </c>
      <c r="M37" s="20">
        <f t="shared" si="21"/>
        <v>0</v>
      </c>
      <c r="N37" s="20">
        <f t="shared" si="21"/>
        <v>0</v>
      </c>
      <c r="O37" s="20">
        <f t="shared" si="21"/>
        <v>0</v>
      </c>
      <c r="P37" s="20">
        <f t="shared" si="21"/>
        <v>0</v>
      </c>
      <c r="Q37" s="20">
        <f t="shared" si="21"/>
        <v>0</v>
      </c>
      <c r="R37" s="20">
        <f t="shared" si="21"/>
        <v>0</v>
      </c>
      <c r="S37" s="20">
        <f t="shared" si="21"/>
        <v>0</v>
      </c>
      <c r="T37" s="20">
        <f t="shared" si="21"/>
        <v>0</v>
      </c>
      <c r="U37" s="26"/>
    </row>
    <row r="38" spans="1:21" ht="15" customHeight="1">
      <c r="A38" s="23" t="s">
        <v>23</v>
      </c>
      <c r="B38" s="48">
        <f>SUM(E38:T38)</f>
        <v>1939</v>
      </c>
      <c r="C38" s="24">
        <v>1119</v>
      </c>
      <c r="D38" s="20">
        <f>B38-C38</f>
        <v>820</v>
      </c>
      <c r="E38" s="24">
        <v>1499</v>
      </c>
      <c r="F38" s="20">
        <v>0</v>
      </c>
      <c r="G38" s="24">
        <v>296</v>
      </c>
      <c r="H38" s="24">
        <v>144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6"/>
    </row>
    <row r="39" spans="1:21" ht="15" customHeight="1">
      <c r="A39" s="23" t="s">
        <v>41</v>
      </c>
      <c r="B39" s="48">
        <f>SUM(E39:T39)</f>
        <v>1489</v>
      </c>
      <c r="C39" s="24">
        <v>835</v>
      </c>
      <c r="D39" s="20">
        <f>B39-C39</f>
        <v>654</v>
      </c>
      <c r="E39" s="24">
        <v>1160</v>
      </c>
      <c r="F39" s="20">
        <v>0</v>
      </c>
      <c r="G39" s="24">
        <v>230</v>
      </c>
      <c r="H39" s="24">
        <v>99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6"/>
    </row>
    <row r="40" spans="1:21" ht="15" customHeight="1">
      <c r="A40" s="23" t="s">
        <v>42</v>
      </c>
      <c r="B40" s="48">
        <f>SUM(E40:T40)</f>
        <v>1346</v>
      </c>
      <c r="C40" s="24">
        <v>751</v>
      </c>
      <c r="D40" s="20">
        <f>B40-C40</f>
        <v>595</v>
      </c>
      <c r="E40" s="24">
        <v>1074</v>
      </c>
      <c r="F40" s="20">
        <v>0</v>
      </c>
      <c r="G40" s="24">
        <v>184</v>
      </c>
      <c r="H40" s="24">
        <v>88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6"/>
    </row>
    <row r="41" spans="1:21" ht="15" customHeight="1">
      <c r="A41" s="23" t="s">
        <v>43</v>
      </c>
      <c r="B41" s="48">
        <f>SUM(E41:T41)</f>
        <v>738</v>
      </c>
      <c r="C41" s="24">
        <v>424</v>
      </c>
      <c r="D41" s="20">
        <f>B41-C41</f>
        <v>314</v>
      </c>
      <c r="E41" s="24">
        <v>585</v>
      </c>
      <c r="F41" s="28">
        <v>0</v>
      </c>
      <c r="G41" s="24">
        <v>109</v>
      </c>
      <c r="H41" s="24">
        <v>44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6"/>
    </row>
    <row r="42" spans="1:20" s="26" customFormat="1" ht="27.75" customHeight="1">
      <c r="A42" s="25" t="s">
        <v>32</v>
      </c>
      <c r="B42" s="27">
        <f>B32-B52</f>
        <v>119556</v>
      </c>
      <c r="C42" s="27">
        <f aca="true" t="shared" si="22" ref="C42:H42">C32-C52</f>
        <v>61252</v>
      </c>
      <c r="D42" s="27">
        <f t="shared" si="22"/>
        <v>58304</v>
      </c>
      <c r="E42" s="27">
        <f t="shared" si="22"/>
        <v>83564</v>
      </c>
      <c r="F42" s="27">
        <f t="shared" si="22"/>
        <v>3609</v>
      </c>
      <c r="G42" s="27">
        <f t="shared" si="22"/>
        <v>11644</v>
      </c>
      <c r="H42" s="27">
        <f t="shared" si="22"/>
        <v>9474</v>
      </c>
      <c r="I42" s="27">
        <f aca="true" t="shared" si="23" ref="I42:T42">I32-I52</f>
        <v>454</v>
      </c>
      <c r="J42" s="27">
        <f t="shared" si="23"/>
        <v>2693</v>
      </c>
      <c r="K42" s="27">
        <f t="shared" si="23"/>
        <v>237</v>
      </c>
      <c r="L42" s="27">
        <f t="shared" si="23"/>
        <v>0</v>
      </c>
      <c r="M42" s="27">
        <f t="shared" si="23"/>
        <v>443</v>
      </c>
      <c r="N42" s="27">
        <f aca="true" t="shared" si="24" ref="N42:S42">SUM(N43,N47)</f>
        <v>115</v>
      </c>
      <c r="O42" s="27">
        <f t="shared" si="24"/>
        <v>122</v>
      </c>
      <c r="P42" s="27">
        <f t="shared" si="24"/>
        <v>222</v>
      </c>
      <c r="Q42" s="27">
        <f t="shared" si="24"/>
        <v>353</v>
      </c>
      <c r="R42" s="27">
        <f t="shared" si="24"/>
        <v>247</v>
      </c>
      <c r="S42" s="27">
        <f t="shared" si="24"/>
        <v>0</v>
      </c>
      <c r="T42" s="27">
        <f t="shared" si="23"/>
        <v>6379</v>
      </c>
    </row>
    <row r="43" spans="1:21" ht="15" customHeight="1">
      <c r="A43" s="23" t="s">
        <v>30</v>
      </c>
      <c r="B43" s="27">
        <f aca="true" t="shared" si="25" ref="B43:G51">B33-B53</f>
        <v>115721</v>
      </c>
      <c r="C43" s="27">
        <f t="shared" si="25"/>
        <v>58982</v>
      </c>
      <c r="D43" s="27">
        <f t="shared" si="25"/>
        <v>56739</v>
      </c>
      <c r="E43" s="27">
        <f t="shared" si="25"/>
        <v>80620</v>
      </c>
      <c r="F43" s="27">
        <f t="shared" si="25"/>
        <v>3609</v>
      </c>
      <c r="G43" s="27">
        <f t="shared" si="25"/>
        <v>10933</v>
      </c>
      <c r="H43" s="27">
        <f aca="true" t="shared" si="26" ref="H43:T43">H33-H53</f>
        <v>9294</v>
      </c>
      <c r="I43" s="27">
        <f t="shared" si="26"/>
        <v>454</v>
      </c>
      <c r="J43" s="27">
        <f t="shared" si="26"/>
        <v>2693</v>
      </c>
      <c r="K43" s="27">
        <f t="shared" si="26"/>
        <v>237</v>
      </c>
      <c r="L43" s="27">
        <f t="shared" si="26"/>
        <v>0</v>
      </c>
      <c r="M43" s="27">
        <f t="shared" si="26"/>
        <v>443</v>
      </c>
      <c r="N43" s="27">
        <f aca="true" t="shared" si="27" ref="N43:S43">SUM(N44:N46)</f>
        <v>115</v>
      </c>
      <c r="O43" s="27">
        <f t="shared" si="27"/>
        <v>122</v>
      </c>
      <c r="P43" s="27">
        <f t="shared" si="27"/>
        <v>222</v>
      </c>
      <c r="Q43" s="27">
        <f t="shared" si="27"/>
        <v>353</v>
      </c>
      <c r="R43" s="27">
        <f t="shared" si="27"/>
        <v>247</v>
      </c>
      <c r="S43" s="27">
        <f t="shared" si="27"/>
        <v>0</v>
      </c>
      <c r="T43" s="27">
        <f t="shared" si="26"/>
        <v>6379</v>
      </c>
      <c r="U43" s="26"/>
    </row>
    <row r="44" spans="1:21" s="12" customFormat="1" ht="15" customHeight="1">
      <c r="A44" s="23" t="s">
        <v>23</v>
      </c>
      <c r="B44" s="66">
        <f t="shared" si="25"/>
        <v>39297</v>
      </c>
      <c r="C44" s="27">
        <f t="shared" si="25"/>
        <v>19997</v>
      </c>
      <c r="D44" s="66">
        <f t="shared" si="25"/>
        <v>19300</v>
      </c>
      <c r="E44" s="27">
        <f t="shared" si="25"/>
        <v>27238</v>
      </c>
      <c r="F44" s="27">
        <f t="shared" si="25"/>
        <v>1271</v>
      </c>
      <c r="G44" s="27">
        <f t="shared" si="25"/>
        <v>3757</v>
      </c>
      <c r="H44" s="27">
        <f aca="true" t="shared" si="28" ref="H44:T44">H34-H54</f>
        <v>3168</v>
      </c>
      <c r="I44" s="27">
        <f t="shared" si="28"/>
        <v>160</v>
      </c>
      <c r="J44" s="27">
        <f t="shared" si="28"/>
        <v>920</v>
      </c>
      <c r="K44" s="27">
        <f t="shared" si="28"/>
        <v>81</v>
      </c>
      <c r="L44" s="27">
        <f t="shared" si="28"/>
        <v>0</v>
      </c>
      <c r="M44" s="27">
        <f t="shared" si="28"/>
        <v>152</v>
      </c>
      <c r="N44" s="27">
        <v>35</v>
      </c>
      <c r="O44" s="27">
        <v>40</v>
      </c>
      <c r="P44" s="27">
        <v>72</v>
      </c>
      <c r="Q44" s="27">
        <v>120</v>
      </c>
      <c r="R44" s="27">
        <v>82</v>
      </c>
      <c r="S44" s="27">
        <f t="shared" si="28"/>
        <v>0</v>
      </c>
      <c r="T44" s="66">
        <f t="shared" si="28"/>
        <v>2201</v>
      </c>
      <c r="U44" s="26"/>
    </row>
    <row r="45" spans="1:21" ht="15" customHeight="1">
      <c r="A45" s="23" t="s">
        <v>41</v>
      </c>
      <c r="B45" s="66">
        <f t="shared" si="25"/>
        <v>39421</v>
      </c>
      <c r="C45" s="27">
        <f t="shared" si="25"/>
        <v>20118</v>
      </c>
      <c r="D45" s="66">
        <f t="shared" si="25"/>
        <v>19303</v>
      </c>
      <c r="E45" s="27">
        <f t="shared" si="25"/>
        <v>27528</v>
      </c>
      <c r="F45" s="27">
        <f t="shared" si="25"/>
        <v>1234</v>
      </c>
      <c r="G45" s="27">
        <f t="shared" si="25"/>
        <v>3722</v>
      </c>
      <c r="H45" s="27">
        <f aca="true" t="shared" si="29" ref="H45:T45">H35-H55</f>
        <v>3153</v>
      </c>
      <c r="I45" s="27">
        <f t="shared" si="29"/>
        <v>148</v>
      </c>
      <c r="J45" s="27">
        <f t="shared" si="29"/>
        <v>900</v>
      </c>
      <c r="K45" s="27">
        <f t="shared" si="29"/>
        <v>79</v>
      </c>
      <c r="L45" s="27">
        <f t="shared" si="29"/>
        <v>0</v>
      </c>
      <c r="M45" s="27">
        <f t="shared" si="29"/>
        <v>151</v>
      </c>
      <c r="N45" s="27">
        <v>40</v>
      </c>
      <c r="O45" s="27">
        <v>40</v>
      </c>
      <c r="P45" s="27">
        <v>77</v>
      </c>
      <c r="Q45" s="27">
        <v>116</v>
      </c>
      <c r="R45" s="27">
        <v>84</v>
      </c>
      <c r="S45" s="27">
        <f t="shared" si="29"/>
        <v>0</v>
      </c>
      <c r="T45" s="66">
        <f t="shared" si="29"/>
        <v>2149</v>
      </c>
      <c r="U45" s="26"/>
    </row>
    <row r="46" spans="1:21" ht="15" customHeight="1">
      <c r="A46" s="23" t="s">
        <v>42</v>
      </c>
      <c r="B46" s="27">
        <f t="shared" si="25"/>
        <v>37003</v>
      </c>
      <c r="C46" s="27">
        <f t="shared" si="25"/>
        <v>18867</v>
      </c>
      <c r="D46" s="27">
        <f t="shared" si="25"/>
        <v>18136</v>
      </c>
      <c r="E46" s="27">
        <f t="shared" si="25"/>
        <v>25854</v>
      </c>
      <c r="F46" s="27">
        <f t="shared" si="25"/>
        <v>1104</v>
      </c>
      <c r="G46" s="27">
        <f t="shared" si="25"/>
        <v>3454</v>
      </c>
      <c r="H46" s="27">
        <f aca="true" t="shared" si="30" ref="H46:T46">H36-H56</f>
        <v>2973</v>
      </c>
      <c r="I46" s="27">
        <f t="shared" si="30"/>
        <v>146</v>
      </c>
      <c r="J46" s="27">
        <f t="shared" si="30"/>
        <v>873</v>
      </c>
      <c r="K46" s="27">
        <f t="shared" si="30"/>
        <v>77</v>
      </c>
      <c r="L46" s="27">
        <f t="shared" si="30"/>
        <v>0</v>
      </c>
      <c r="M46" s="27">
        <f t="shared" si="30"/>
        <v>140</v>
      </c>
      <c r="N46" s="27">
        <v>40</v>
      </c>
      <c r="O46" s="27">
        <v>42</v>
      </c>
      <c r="P46" s="27">
        <v>73</v>
      </c>
      <c r="Q46" s="27">
        <v>117</v>
      </c>
      <c r="R46" s="27">
        <v>81</v>
      </c>
      <c r="S46" s="27">
        <f t="shared" si="30"/>
        <v>0</v>
      </c>
      <c r="T46" s="27">
        <f t="shared" si="30"/>
        <v>2029</v>
      </c>
      <c r="U46" s="26"/>
    </row>
    <row r="47" spans="1:21" ht="15" customHeight="1">
      <c r="A47" s="23" t="s">
        <v>31</v>
      </c>
      <c r="B47" s="27">
        <f t="shared" si="25"/>
        <v>3835</v>
      </c>
      <c r="C47" s="27">
        <f t="shared" si="25"/>
        <v>2270</v>
      </c>
      <c r="D47" s="27">
        <f t="shared" si="25"/>
        <v>1565</v>
      </c>
      <c r="E47" s="27">
        <f t="shared" si="25"/>
        <v>2944</v>
      </c>
      <c r="F47" s="27">
        <f t="shared" si="25"/>
        <v>0</v>
      </c>
      <c r="G47" s="27">
        <f t="shared" si="25"/>
        <v>711</v>
      </c>
      <c r="H47" s="27">
        <f aca="true" t="shared" si="31" ref="H47:T47">H37-H57</f>
        <v>180</v>
      </c>
      <c r="I47" s="27">
        <f t="shared" si="31"/>
        <v>0</v>
      </c>
      <c r="J47" s="27">
        <f t="shared" si="31"/>
        <v>0</v>
      </c>
      <c r="K47" s="27">
        <f t="shared" si="31"/>
        <v>0</v>
      </c>
      <c r="L47" s="27">
        <f t="shared" si="31"/>
        <v>0</v>
      </c>
      <c r="M47" s="27">
        <f t="shared" si="31"/>
        <v>0</v>
      </c>
      <c r="N47" s="27">
        <f t="shared" si="31"/>
        <v>0</v>
      </c>
      <c r="O47" s="27">
        <f t="shared" si="31"/>
        <v>0</v>
      </c>
      <c r="P47" s="27">
        <f t="shared" si="31"/>
        <v>0</v>
      </c>
      <c r="Q47" s="27">
        <f t="shared" si="31"/>
        <v>0</v>
      </c>
      <c r="R47" s="27">
        <f t="shared" si="31"/>
        <v>0</v>
      </c>
      <c r="S47" s="27">
        <f t="shared" si="31"/>
        <v>0</v>
      </c>
      <c r="T47" s="27">
        <f t="shared" si="31"/>
        <v>0</v>
      </c>
      <c r="U47" s="26"/>
    </row>
    <row r="48" spans="1:24" ht="15" customHeight="1">
      <c r="A48" s="23" t="s">
        <v>23</v>
      </c>
      <c r="B48" s="27">
        <f t="shared" si="25"/>
        <v>1400</v>
      </c>
      <c r="C48" s="27">
        <f t="shared" si="25"/>
        <v>840</v>
      </c>
      <c r="D48" s="27">
        <f t="shared" si="25"/>
        <v>560</v>
      </c>
      <c r="E48" s="27">
        <f t="shared" si="25"/>
        <v>1068</v>
      </c>
      <c r="F48" s="27">
        <f t="shared" si="25"/>
        <v>0</v>
      </c>
      <c r="G48" s="27">
        <f t="shared" si="25"/>
        <v>260</v>
      </c>
      <c r="H48" s="27">
        <f aca="true" t="shared" si="32" ref="H48:T48">H38-H58</f>
        <v>72</v>
      </c>
      <c r="I48" s="27">
        <f t="shared" si="32"/>
        <v>0</v>
      </c>
      <c r="J48" s="27">
        <f t="shared" si="32"/>
        <v>0</v>
      </c>
      <c r="K48" s="27">
        <f t="shared" si="32"/>
        <v>0</v>
      </c>
      <c r="L48" s="27">
        <f t="shared" si="32"/>
        <v>0</v>
      </c>
      <c r="M48" s="27">
        <f t="shared" si="32"/>
        <v>0</v>
      </c>
      <c r="N48" s="27">
        <f t="shared" si="32"/>
        <v>0</v>
      </c>
      <c r="O48" s="27">
        <f t="shared" si="32"/>
        <v>0</v>
      </c>
      <c r="P48" s="27">
        <f t="shared" si="32"/>
        <v>0</v>
      </c>
      <c r="Q48" s="27">
        <f t="shared" si="32"/>
        <v>0</v>
      </c>
      <c r="R48" s="27">
        <f t="shared" si="32"/>
        <v>0</v>
      </c>
      <c r="S48" s="27">
        <f t="shared" si="32"/>
        <v>0</v>
      </c>
      <c r="T48" s="27">
        <f t="shared" si="32"/>
        <v>0</v>
      </c>
      <c r="U48" s="26"/>
      <c r="V48" s="29"/>
      <c r="W48" s="29"/>
      <c r="X48" s="29"/>
    </row>
    <row r="49" spans="1:24" ht="15" customHeight="1">
      <c r="A49" s="23" t="s">
        <v>41</v>
      </c>
      <c r="B49" s="27">
        <f t="shared" si="25"/>
        <v>1020</v>
      </c>
      <c r="C49" s="27">
        <f t="shared" si="25"/>
        <v>613</v>
      </c>
      <c r="D49" s="27">
        <f t="shared" si="25"/>
        <v>407</v>
      </c>
      <c r="E49" s="27">
        <f t="shared" si="25"/>
        <v>774</v>
      </c>
      <c r="F49" s="27">
        <f t="shared" si="25"/>
        <v>0</v>
      </c>
      <c r="G49" s="27">
        <f t="shared" si="25"/>
        <v>202</v>
      </c>
      <c r="H49" s="27">
        <f aca="true" t="shared" si="33" ref="H49:T49">H39-H59</f>
        <v>44</v>
      </c>
      <c r="I49" s="27">
        <f t="shared" si="33"/>
        <v>0</v>
      </c>
      <c r="J49" s="27">
        <f t="shared" si="33"/>
        <v>0</v>
      </c>
      <c r="K49" s="27">
        <f t="shared" si="33"/>
        <v>0</v>
      </c>
      <c r="L49" s="27">
        <f t="shared" si="33"/>
        <v>0</v>
      </c>
      <c r="M49" s="27">
        <f t="shared" si="33"/>
        <v>0</v>
      </c>
      <c r="N49" s="27">
        <f t="shared" si="33"/>
        <v>0</v>
      </c>
      <c r="O49" s="27">
        <f t="shared" si="33"/>
        <v>0</v>
      </c>
      <c r="P49" s="27">
        <f t="shared" si="33"/>
        <v>0</v>
      </c>
      <c r="Q49" s="27">
        <f t="shared" si="33"/>
        <v>0</v>
      </c>
      <c r="R49" s="27">
        <f t="shared" si="33"/>
        <v>0</v>
      </c>
      <c r="S49" s="27">
        <f t="shared" si="33"/>
        <v>0</v>
      </c>
      <c r="T49" s="27">
        <f t="shared" si="33"/>
        <v>0</v>
      </c>
      <c r="U49" s="26"/>
      <c r="V49" s="29"/>
      <c r="W49" s="29"/>
      <c r="X49" s="29"/>
    </row>
    <row r="50" spans="1:24" ht="15" customHeight="1">
      <c r="A50" s="23" t="s">
        <v>42</v>
      </c>
      <c r="B50" s="27">
        <f t="shared" si="25"/>
        <v>904</v>
      </c>
      <c r="C50" s="27">
        <f t="shared" si="25"/>
        <v>506</v>
      </c>
      <c r="D50" s="27">
        <f t="shared" si="25"/>
        <v>398</v>
      </c>
      <c r="E50" s="27">
        <f t="shared" si="25"/>
        <v>713</v>
      </c>
      <c r="F50" s="27">
        <f t="shared" si="25"/>
        <v>0</v>
      </c>
      <c r="G50" s="27">
        <f t="shared" si="25"/>
        <v>156</v>
      </c>
      <c r="H50" s="27">
        <f aca="true" t="shared" si="34" ref="H50:T50">H40-H60</f>
        <v>35</v>
      </c>
      <c r="I50" s="27">
        <f t="shared" si="34"/>
        <v>0</v>
      </c>
      <c r="J50" s="27">
        <f t="shared" si="34"/>
        <v>0</v>
      </c>
      <c r="K50" s="27">
        <f t="shared" si="34"/>
        <v>0</v>
      </c>
      <c r="L50" s="27">
        <f t="shared" si="34"/>
        <v>0</v>
      </c>
      <c r="M50" s="27">
        <f t="shared" si="34"/>
        <v>0</v>
      </c>
      <c r="N50" s="27">
        <f t="shared" si="34"/>
        <v>0</v>
      </c>
      <c r="O50" s="27">
        <f t="shared" si="34"/>
        <v>0</v>
      </c>
      <c r="P50" s="27">
        <f t="shared" si="34"/>
        <v>0</v>
      </c>
      <c r="Q50" s="27">
        <f t="shared" si="34"/>
        <v>0</v>
      </c>
      <c r="R50" s="27">
        <f t="shared" si="34"/>
        <v>0</v>
      </c>
      <c r="S50" s="27">
        <f t="shared" si="34"/>
        <v>0</v>
      </c>
      <c r="T50" s="27">
        <f t="shared" si="34"/>
        <v>0</v>
      </c>
      <c r="U50" s="26"/>
      <c r="V50" s="29"/>
      <c r="W50" s="29"/>
      <c r="X50" s="29"/>
    </row>
    <row r="51" spans="1:21" ht="15" customHeight="1" thickBot="1">
      <c r="A51" s="30" t="s">
        <v>43</v>
      </c>
      <c r="B51" s="31">
        <f t="shared" si="25"/>
        <v>511</v>
      </c>
      <c r="C51" s="31">
        <f t="shared" si="25"/>
        <v>311</v>
      </c>
      <c r="D51" s="31">
        <f t="shared" si="25"/>
        <v>200</v>
      </c>
      <c r="E51" s="31">
        <f t="shared" si="25"/>
        <v>389</v>
      </c>
      <c r="F51" s="31">
        <f t="shared" si="25"/>
        <v>0</v>
      </c>
      <c r="G51" s="31">
        <f t="shared" si="25"/>
        <v>93</v>
      </c>
      <c r="H51" s="31">
        <f aca="true" t="shared" si="35" ref="H51:T51">H41-H61</f>
        <v>29</v>
      </c>
      <c r="I51" s="31">
        <f t="shared" si="35"/>
        <v>0</v>
      </c>
      <c r="J51" s="31">
        <f t="shared" si="35"/>
        <v>0</v>
      </c>
      <c r="K51" s="31">
        <f t="shared" si="35"/>
        <v>0</v>
      </c>
      <c r="L51" s="31">
        <f t="shared" si="35"/>
        <v>0</v>
      </c>
      <c r="M51" s="31">
        <f t="shared" si="35"/>
        <v>0</v>
      </c>
      <c r="N51" s="31">
        <f t="shared" si="35"/>
        <v>0</v>
      </c>
      <c r="O51" s="31">
        <f t="shared" si="35"/>
        <v>0</v>
      </c>
      <c r="P51" s="31">
        <f t="shared" si="35"/>
        <v>0</v>
      </c>
      <c r="Q51" s="31">
        <f t="shared" si="35"/>
        <v>0</v>
      </c>
      <c r="R51" s="31">
        <f t="shared" si="35"/>
        <v>0</v>
      </c>
      <c r="S51" s="31">
        <f t="shared" si="35"/>
        <v>0</v>
      </c>
      <c r="T51" s="31">
        <f t="shared" si="35"/>
        <v>0</v>
      </c>
      <c r="U51" s="26"/>
    </row>
    <row r="52" spans="1:20" s="26" customFormat="1" ht="19.5" customHeight="1">
      <c r="A52" s="25" t="s">
        <v>33</v>
      </c>
      <c r="B52" s="27">
        <f aca="true" t="shared" si="36" ref="B52:M52">B53+B57</f>
        <v>13493</v>
      </c>
      <c r="C52" s="27">
        <f t="shared" si="36"/>
        <v>5910</v>
      </c>
      <c r="D52" s="20">
        <f t="shared" si="36"/>
        <v>7583</v>
      </c>
      <c r="E52" s="27">
        <f t="shared" si="36"/>
        <v>9032</v>
      </c>
      <c r="F52" s="27">
        <f t="shared" si="36"/>
        <v>0</v>
      </c>
      <c r="G52" s="27">
        <f t="shared" si="36"/>
        <v>1677</v>
      </c>
      <c r="H52" s="27">
        <f t="shared" si="36"/>
        <v>1837</v>
      </c>
      <c r="I52" s="27">
        <f t="shared" si="36"/>
        <v>0</v>
      </c>
      <c r="J52" s="27">
        <f t="shared" si="36"/>
        <v>120</v>
      </c>
      <c r="K52" s="27">
        <f t="shared" si="36"/>
        <v>0</v>
      </c>
      <c r="L52" s="27">
        <f t="shared" si="36"/>
        <v>0</v>
      </c>
      <c r="M52" s="27">
        <f t="shared" si="36"/>
        <v>0</v>
      </c>
      <c r="N52" s="27">
        <f aca="true" t="shared" si="37" ref="N52:S52">N53+N57</f>
        <v>115</v>
      </c>
      <c r="O52" s="27">
        <f t="shared" si="37"/>
        <v>0</v>
      </c>
      <c r="P52" s="27">
        <f t="shared" si="37"/>
        <v>118</v>
      </c>
      <c r="Q52" s="27">
        <f t="shared" si="37"/>
        <v>0</v>
      </c>
      <c r="R52" s="27">
        <f t="shared" si="37"/>
        <v>0</v>
      </c>
      <c r="S52" s="27">
        <f t="shared" si="37"/>
        <v>0</v>
      </c>
      <c r="T52" s="27">
        <f>T53+T57</f>
        <v>594</v>
      </c>
    </row>
    <row r="53" spans="1:21" ht="15" customHeight="1">
      <c r="A53" s="23" t="s">
        <v>30</v>
      </c>
      <c r="B53" s="27">
        <f aca="true" t="shared" si="38" ref="B53:M53">SUM(B54:B56)</f>
        <v>11816</v>
      </c>
      <c r="C53" s="27">
        <f t="shared" si="38"/>
        <v>5051</v>
      </c>
      <c r="D53" s="20">
        <f t="shared" si="38"/>
        <v>6765</v>
      </c>
      <c r="E53" s="27">
        <f t="shared" si="38"/>
        <v>7658</v>
      </c>
      <c r="F53" s="27">
        <f t="shared" si="38"/>
        <v>0</v>
      </c>
      <c r="G53" s="27">
        <f t="shared" si="38"/>
        <v>1569</v>
      </c>
      <c r="H53" s="27">
        <f t="shared" si="38"/>
        <v>1642</v>
      </c>
      <c r="I53" s="27">
        <f t="shared" si="38"/>
        <v>0</v>
      </c>
      <c r="J53" s="27">
        <f t="shared" si="38"/>
        <v>120</v>
      </c>
      <c r="K53" s="27">
        <f t="shared" si="38"/>
        <v>0</v>
      </c>
      <c r="L53" s="27">
        <f t="shared" si="38"/>
        <v>0</v>
      </c>
      <c r="M53" s="27">
        <f t="shared" si="38"/>
        <v>0</v>
      </c>
      <c r="N53" s="27">
        <f aca="true" t="shared" si="39" ref="N53:S53">SUM(N54:N56)</f>
        <v>115</v>
      </c>
      <c r="O53" s="27">
        <f t="shared" si="39"/>
        <v>0</v>
      </c>
      <c r="P53" s="27">
        <f t="shared" si="39"/>
        <v>118</v>
      </c>
      <c r="Q53" s="27">
        <f t="shared" si="39"/>
        <v>0</v>
      </c>
      <c r="R53" s="27">
        <f t="shared" si="39"/>
        <v>0</v>
      </c>
      <c r="S53" s="27">
        <f t="shared" si="39"/>
        <v>0</v>
      </c>
      <c r="T53" s="27">
        <f>SUM(T54:T56)</f>
        <v>594</v>
      </c>
      <c r="U53" s="26"/>
    </row>
    <row r="54" spans="1:21" s="12" customFormat="1" ht="15" customHeight="1">
      <c r="A54" s="23" t="s">
        <v>23</v>
      </c>
      <c r="B54" s="49">
        <f>SUM(E54:T54)</f>
        <v>3925</v>
      </c>
      <c r="C54" s="24">
        <v>1651</v>
      </c>
      <c r="D54" s="20">
        <f>B54-C54</f>
        <v>2274</v>
      </c>
      <c r="E54" s="24">
        <v>2523</v>
      </c>
      <c r="F54" s="27">
        <v>0</v>
      </c>
      <c r="G54" s="24">
        <v>523</v>
      </c>
      <c r="H54" s="24">
        <v>559</v>
      </c>
      <c r="I54" s="27"/>
      <c r="J54" s="50">
        <v>40</v>
      </c>
      <c r="K54" s="27"/>
      <c r="L54" s="27"/>
      <c r="M54" s="27"/>
      <c r="N54" s="27">
        <v>40</v>
      </c>
      <c r="O54" s="27"/>
      <c r="P54" s="27">
        <v>40</v>
      </c>
      <c r="Q54" s="27"/>
      <c r="R54" s="27"/>
      <c r="S54" s="27"/>
      <c r="T54" s="24">
        <v>200</v>
      </c>
      <c r="U54" s="26"/>
    </row>
    <row r="55" spans="1:20" ht="15" customHeight="1">
      <c r="A55" s="23" t="s">
        <v>41</v>
      </c>
      <c r="B55" s="49">
        <f>SUM(E55:T55)</f>
        <v>4050</v>
      </c>
      <c r="C55" s="24">
        <v>1737</v>
      </c>
      <c r="D55" s="20">
        <f>B55-C55</f>
        <v>2313</v>
      </c>
      <c r="E55" s="24">
        <v>2646</v>
      </c>
      <c r="F55" s="27">
        <v>0</v>
      </c>
      <c r="G55" s="24">
        <v>540</v>
      </c>
      <c r="H55" s="24">
        <v>548</v>
      </c>
      <c r="I55" s="27"/>
      <c r="J55" s="50">
        <v>40</v>
      </c>
      <c r="K55" s="27"/>
      <c r="L55" s="27"/>
      <c r="M55" s="27"/>
      <c r="N55" s="27">
        <v>35</v>
      </c>
      <c r="O55" s="27"/>
      <c r="P55" s="27">
        <v>38</v>
      </c>
      <c r="Q55" s="27"/>
      <c r="R55" s="27"/>
      <c r="S55" s="27"/>
      <c r="T55" s="24">
        <v>203</v>
      </c>
    </row>
    <row r="56" spans="1:20" ht="15" customHeight="1">
      <c r="A56" s="23" t="s">
        <v>42</v>
      </c>
      <c r="B56" s="49">
        <f>SUM(E56:T56)</f>
        <v>3841</v>
      </c>
      <c r="C56" s="24">
        <v>1663</v>
      </c>
      <c r="D56" s="20">
        <f>B56-C56</f>
        <v>2178</v>
      </c>
      <c r="E56" s="24">
        <v>2489</v>
      </c>
      <c r="F56" s="27">
        <v>0</v>
      </c>
      <c r="G56" s="24">
        <v>506</v>
      </c>
      <c r="H56" s="24">
        <v>535</v>
      </c>
      <c r="I56" s="27"/>
      <c r="J56" s="50">
        <v>40</v>
      </c>
      <c r="K56" s="27"/>
      <c r="L56" s="27"/>
      <c r="M56" s="27"/>
      <c r="N56" s="27">
        <v>40</v>
      </c>
      <c r="O56" s="27"/>
      <c r="P56" s="27">
        <v>40</v>
      </c>
      <c r="Q56" s="27"/>
      <c r="R56" s="27"/>
      <c r="S56" s="27"/>
      <c r="T56" s="24">
        <v>191</v>
      </c>
    </row>
    <row r="57" spans="1:20" ht="15" customHeight="1">
      <c r="A57" s="23" t="s">
        <v>31</v>
      </c>
      <c r="B57" s="49">
        <f aca="true" t="shared" si="40" ref="B57:M57">SUM(B58:B61)</f>
        <v>1677</v>
      </c>
      <c r="C57" s="27">
        <f t="shared" si="40"/>
        <v>859</v>
      </c>
      <c r="D57" s="20">
        <f t="shared" si="40"/>
        <v>818</v>
      </c>
      <c r="E57" s="27">
        <f t="shared" si="40"/>
        <v>1374</v>
      </c>
      <c r="F57" s="27">
        <f t="shared" si="40"/>
        <v>0</v>
      </c>
      <c r="G57" s="27">
        <f t="shared" si="40"/>
        <v>108</v>
      </c>
      <c r="H57" s="27">
        <f t="shared" si="40"/>
        <v>195</v>
      </c>
      <c r="I57" s="27">
        <f t="shared" si="40"/>
        <v>0</v>
      </c>
      <c r="J57" s="27">
        <f t="shared" si="40"/>
        <v>0</v>
      </c>
      <c r="K57" s="27">
        <f t="shared" si="40"/>
        <v>0</v>
      </c>
      <c r="L57" s="27">
        <f t="shared" si="40"/>
        <v>0</v>
      </c>
      <c r="M57" s="27">
        <f t="shared" si="40"/>
        <v>0</v>
      </c>
      <c r="N57" s="27">
        <f aca="true" t="shared" si="41" ref="N57:S57">SUM(N58:N61)</f>
        <v>0</v>
      </c>
      <c r="O57" s="27">
        <f t="shared" si="41"/>
        <v>0</v>
      </c>
      <c r="P57" s="27">
        <f t="shared" si="41"/>
        <v>0</v>
      </c>
      <c r="Q57" s="27">
        <f t="shared" si="41"/>
        <v>0</v>
      </c>
      <c r="R57" s="27">
        <f t="shared" si="41"/>
        <v>0</v>
      </c>
      <c r="S57" s="27">
        <f t="shared" si="41"/>
        <v>0</v>
      </c>
      <c r="T57" s="27">
        <f>SUM(T58:T61)</f>
        <v>0</v>
      </c>
    </row>
    <row r="58" spans="1:20" ht="15" customHeight="1">
      <c r="A58" s="23" t="s">
        <v>23</v>
      </c>
      <c r="B58" s="49">
        <f>SUM(E58:T58)</f>
        <v>539</v>
      </c>
      <c r="C58" s="24">
        <v>279</v>
      </c>
      <c r="D58" s="20">
        <f>B58-C58</f>
        <v>260</v>
      </c>
      <c r="E58" s="24">
        <v>431</v>
      </c>
      <c r="F58" s="27">
        <v>0</v>
      </c>
      <c r="G58" s="27">
        <v>36</v>
      </c>
      <c r="H58" s="27">
        <v>72</v>
      </c>
      <c r="I58" s="27">
        <v>0</v>
      </c>
      <c r="J58" s="27">
        <v>0</v>
      </c>
      <c r="K58" s="24"/>
      <c r="L58" s="27"/>
      <c r="M58" s="27"/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</row>
    <row r="59" spans="1:20" ht="15" customHeight="1">
      <c r="A59" s="23" t="s">
        <v>41</v>
      </c>
      <c r="B59" s="49">
        <f>SUM(E59:T59)</f>
        <v>469</v>
      </c>
      <c r="C59" s="24">
        <v>222</v>
      </c>
      <c r="D59" s="20">
        <f>B59-C59</f>
        <v>247</v>
      </c>
      <c r="E59" s="24">
        <v>386</v>
      </c>
      <c r="F59" s="27">
        <v>0</v>
      </c>
      <c r="G59" s="27">
        <v>28</v>
      </c>
      <c r="H59" s="27">
        <v>55</v>
      </c>
      <c r="I59" s="27">
        <v>0</v>
      </c>
      <c r="J59" s="27">
        <v>0</v>
      </c>
      <c r="K59" s="24"/>
      <c r="L59" s="27"/>
      <c r="M59" s="27"/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</row>
    <row r="60" spans="1:20" ht="15" customHeight="1">
      <c r="A60" s="23" t="s">
        <v>42</v>
      </c>
      <c r="B60" s="49">
        <f>SUM(E60:T60)</f>
        <v>442</v>
      </c>
      <c r="C60" s="24">
        <v>245</v>
      </c>
      <c r="D60" s="20">
        <f>B60-C60</f>
        <v>197</v>
      </c>
      <c r="E60" s="24">
        <v>361</v>
      </c>
      <c r="F60" s="27">
        <v>0</v>
      </c>
      <c r="G60" s="27">
        <v>28</v>
      </c>
      <c r="H60" s="27">
        <v>53</v>
      </c>
      <c r="I60" s="27">
        <v>0</v>
      </c>
      <c r="J60" s="27">
        <v>0</v>
      </c>
      <c r="K60" s="24"/>
      <c r="L60" s="27"/>
      <c r="M60" s="27"/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</row>
    <row r="61" spans="1:20" ht="15" customHeight="1">
      <c r="A61" s="23" t="s">
        <v>43</v>
      </c>
      <c r="B61" s="49">
        <f>SUM(E61:T61)</f>
        <v>227</v>
      </c>
      <c r="C61" s="32">
        <v>113</v>
      </c>
      <c r="D61" s="20">
        <f>B61-C61</f>
        <v>114</v>
      </c>
      <c r="E61" s="32">
        <v>196</v>
      </c>
      <c r="F61" s="33">
        <v>0</v>
      </c>
      <c r="G61" s="33">
        <v>16</v>
      </c>
      <c r="H61" s="33">
        <v>15</v>
      </c>
      <c r="I61" s="33">
        <v>0</v>
      </c>
      <c r="J61" s="33">
        <v>0</v>
      </c>
      <c r="K61" s="32"/>
      <c r="L61" s="33"/>
      <c r="M61" s="33"/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</row>
    <row r="62" spans="1:20" s="26" customFormat="1" ht="27.75" customHeight="1">
      <c r="A62" s="25" t="s">
        <v>34</v>
      </c>
      <c r="B62" s="27">
        <f>B63+B67</f>
        <v>58572</v>
      </c>
      <c r="C62" s="27">
        <f aca="true" t="shared" si="42" ref="C62:T62">C63+C67</f>
        <v>29177</v>
      </c>
      <c r="D62" s="27">
        <f t="shared" si="42"/>
        <v>29395</v>
      </c>
      <c r="E62" s="27">
        <f t="shared" si="42"/>
        <v>47062</v>
      </c>
      <c r="F62" s="27">
        <f t="shared" si="42"/>
        <v>0</v>
      </c>
      <c r="G62" s="27">
        <f t="shared" si="42"/>
        <v>4598</v>
      </c>
      <c r="H62" s="27">
        <f t="shared" si="42"/>
        <v>3960</v>
      </c>
      <c r="I62" s="27">
        <f t="shared" si="42"/>
        <v>0</v>
      </c>
      <c r="J62" s="27">
        <f t="shared" si="42"/>
        <v>1497</v>
      </c>
      <c r="K62" s="27">
        <f t="shared" si="42"/>
        <v>252</v>
      </c>
      <c r="L62" s="27">
        <f t="shared" si="42"/>
        <v>0</v>
      </c>
      <c r="M62" s="27">
        <f t="shared" si="42"/>
        <v>0</v>
      </c>
      <c r="N62" s="27">
        <f t="shared" si="42"/>
        <v>99</v>
      </c>
      <c r="O62" s="27">
        <f t="shared" si="42"/>
        <v>111</v>
      </c>
      <c r="P62" s="27">
        <f t="shared" si="42"/>
        <v>0</v>
      </c>
      <c r="Q62" s="27">
        <f t="shared" si="42"/>
        <v>0</v>
      </c>
      <c r="R62" s="27">
        <f t="shared" si="42"/>
        <v>516</v>
      </c>
      <c r="S62" s="27">
        <f t="shared" si="42"/>
        <v>0</v>
      </c>
      <c r="T62" s="27">
        <f t="shared" si="42"/>
        <v>477</v>
      </c>
    </row>
    <row r="63" spans="1:20" ht="15" customHeight="1">
      <c r="A63" s="23" t="s">
        <v>30</v>
      </c>
      <c r="B63" s="27">
        <f>SUM(B64:B66)</f>
        <v>58246</v>
      </c>
      <c r="C63" s="27">
        <f aca="true" t="shared" si="43" ref="C63:T63">SUM(C64:C66)</f>
        <v>29090</v>
      </c>
      <c r="D63" s="27">
        <f t="shared" si="43"/>
        <v>29156</v>
      </c>
      <c r="E63" s="27">
        <f t="shared" si="43"/>
        <v>46988</v>
      </c>
      <c r="F63" s="27">
        <f t="shared" si="43"/>
        <v>0</v>
      </c>
      <c r="G63" s="27">
        <f t="shared" si="43"/>
        <v>4598</v>
      </c>
      <c r="H63" s="27">
        <f t="shared" si="43"/>
        <v>3960</v>
      </c>
      <c r="I63" s="27">
        <f t="shared" si="43"/>
        <v>0</v>
      </c>
      <c r="J63" s="27">
        <f t="shared" si="43"/>
        <v>1497</v>
      </c>
      <c r="K63" s="27">
        <f t="shared" si="43"/>
        <v>0</v>
      </c>
      <c r="L63" s="27">
        <f t="shared" si="43"/>
        <v>0</v>
      </c>
      <c r="M63" s="27">
        <f t="shared" si="43"/>
        <v>0</v>
      </c>
      <c r="N63" s="27">
        <f t="shared" si="43"/>
        <v>99</v>
      </c>
      <c r="O63" s="27">
        <f t="shared" si="43"/>
        <v>111</v>
      </c>
      <c r="P63" s="27">
        <f t="shared" si="43"/>
        <v>0</v>
      </c>
      <c r="Q63" s="27">
        <f t="shared" si="43"/>
        <v>0</v>
      </c>
      <c r="R63" s="27">
        <f t="shared" si="43"/>
        <v>516</v>
      </c>
      <c r="S63" s="27">
        <f t="shared" si="43"/>
        <v>0</v>
      </c>
      <c r="T63" s="27">
        <f t="shared" si="43"/>
        <v>477</v>
      </c>
    </row>
    <row r="64" spans="1:20" s="12" customFormat="1" ht="15" customHeight="1">
      <c r="A64" s="23" t="s">
        <v>23</v>
      </c>
      <c r="B64" s="49">
        <f>SUM(E64:T64)</f>
        <v>19932</v>
      </c>
      <c r="C64" s="24">
        <v>9876</v>
      </c>
      <c r="D64" s="20">
        <f>B64-C64</f>
        <v>10056</v>
      </c>
      <c r="E64" s="24">
        <v>16002</v>
      </c>
      <c r="F64" s="27">
        <v>0</v>
      </c>
      <c r="G64" s="24">
        <v>1620</v>
      </c>
      <c r="H64" s="24">
        <v>1372</v>
      </c>
      <c r="I64" s="27"/>
      <c r="J64" s="24">
        <v>554</v>
      </c>
      <c r="K64" s="27"/>
      <c r="L64" s="27"/>
      <c r="M64" s="27"/>
      <c r="N64" s="27">
        <v>28</v>
      </c>
      <c r="O64" s="27">
        <v>37</v>
      </c>
      <c r="P64" s="27"/>
      <c r="Q64" s="27">
        <v>0</v>
      </c>
      <c r="R64" s="27">
        <v>148</v>
      </c>
      <c r="S64" s="27">
        <v>0</v>
      </c>
      <c r="T64" s="24">
        <v>171</v>
      </c>
    </row>
    <row r="65" spans="1:20" ht="15" customHeight="1">
      <c r="A65" s="23" t="s">
        <v>41</v>
      </c>
      <c r="B65" s="49">
        <f>SUM(E65:T65)</f>
        <v>19573</v>
      </c>
      <c r="C65" s="24">
        <v>9840</v>
      </c>
      <c r="D65" s="20">
        <f>B65-C65</f>
        <v>9733</v>
      </c>
      <c r="E65" s="24">
        <v>15832</v>
      </c>
      <c r="F65" s="27">
        <v>0</v>
      </c>
      <c r="G65" s="24">
        <v>1491</v>
      </c>
      <c r="H65" s="24">
        <v>1340</v>
      </c>
      <c r="I65" s="27">
        <v>0</v>
      </c>
      <c r="J65" s="24">
        <v>479</v>
      </c>
      <c r="K65" s="27"/>
      <c r="L65" s="27"/>
      <c r="M65" s="27"/>
      <c r="N65" s="27">
        <v>36</v>
      </c>
      <c r="O65" s="27">
        <v>32</v>
      </c>
      <c r="P65" s="27"/>
      <c r="Q65" s="27">
        <v>0</v>
      </c>
      <c r="R65" s="27">
        <v>197</v>
      </c>
      <c r="S65" s="27">
        <v>0</v>
      </c>
      <c r="T65" s="24">
        <v>166</v>
      </c>
    </row>
    <row r="66" spans="1:20" ht="15" customHeight="1">
      <c r="A66" s="23" t="s">
        <v>42</v>
      </c>
      <c r="B66" s="49">
        <f>SUM(E66:T66)</f>
        <v>18741</v>
      </c>
      <c r="C66" s="24">
        <v>9374</v>
      </c>
      <c r="D66" s="20">
        <f>B66-C66</f>
        <v>9367</v>
      </c>
      <c r="E66" s="24">
        <v>15154</v>
      </c>
      <c r="F66" s="27">
        <v>0</v>
      </c>
      <c r="G66" s="24">
        <v>1487</v>
      </c>
      <c r="H66" s="24">
        <v>1248</v>
      </c>
      <c r="I66" s="27">
        <v>0</v>
      </c>
      <c r="J66" s="24">
        <v>464</v>
      </c>
      <c r="K66" s="27"/>
      <c r="L66" s="27"/>
      <c r="M66" s="27"/>
      <c r="N66" s="27">
        <v>35</v>
      </c>
      <c r="O66" s="27">
        <v>42</v>
      </c>
      <c r="P66" s="27"/>
      <c r="Q66" s="27">
        <v>0</v>
      </c>
      <c r="R66" s="27">
        <v>171</v>
      </c>
      <c r="S66" s="27">
        <v>0</v>
      </c>
      <c r="T66" s="24">
        <v>140</v>
      </c>
    </row>
    <row r="67" spans="1:20" ht="15" customHeight="1">
      <c r="A67" s="23" t="s">
        <v>31</v>
      </c>
      <c r="B67" s="49">
        <f>SUM(B68:B71)</f>
        <v>326</v>
      </c>
      <c r="C67" s="27">
        <f aca="true" t="shared" si="44" ref="C67:S67">SUM(C68:C71)</f>
        <v>87</v>
      </c>
      <c r="D67" s="20">
        <f>SUM(D68:D71)</f>
        <v>239</v>
      </c>
      <c r="E67" s="27">
        <f t="shared" si="44"/>
        <v>74</v>
      </c>
      <c r="F67" s="27">
        <f t="shared" si="44"/>
        <v>0</v>
      </c>
      <c r="G67" s="27">
        <f t="shared" si="44"/>
        <v>0</v>
      </c>
      <c r="H67" s="27">
        <f t="shared" si="44"/>
        <v>0</v>
      </c>
      <c r="I67" s="27">
        <f t="shared" si="44"/>
        <v>0</v>
      </c>
      <c r="J67" s="27">
        <f t="shared" si="44"/>
        <v>0</v>
      </c>
      <c r="K67" s="27">
        <f t="shared" si="44"/>
        <v>252</v>
      </c>
      <c r="L67" s="27">
        <f>SUM(L68:L71)</f>
        <v>0</v>
      </c>
      <c r="M67" s="27">
        <f>SUM(M68:M71)</f>
        <v>0</v>
      </c>
      <c r="N67" s="27">
        <f t="shared" si="44"/>
        <v>0</v>
      </c>
      <c r="O67" s="27">
        <f t="shared" si="44"/>
        <v>0</v>
      </c>
      <c r="P67" s="27">
        <f t="shared" si="44"/>
        <v>0</v>
      </c>
      <c r="Q67" s="27">
        <f t="shared" si="44"/>
        <v>0</v>
      </c>
      <c r="R67" s="27">
        <f t="shared" si="44"/>
        <v>0</v>
      </c>
      <c r="S67" s="27">
        <f t="shared" si="44"/>
        <v>0</v>
      </c>
      <c r="T67" s="27">
        <f>SUM(T68:T71)</f>
        <v>0</v>
      </c>
    </row>
    <row r="68" spans="1:20" ht="15" customHeight="1">
      <c r="A68" s="23" t="s">
        <v>23</v>
      </c>
      <c r="B68" s="49">
        <f>SUM(E68:T68)</f>
        <v>96</v>
      </c>
      <c r="C68" s="24">
        <v>24</v>
      </c>
      <c r="D68" s="20">
        <f>B68-C68</f>
        <v>72</v>
      </c>
      <c r="E68" s="24">
        <v>25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4">
        <v>71</v>
      </c>
      <c r="L68" s="27"/>
      <c r="M68" s="27"/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</row>
    <row r="69" spans="1:20" ht="15" customHeight="1">
      <c r="A69" s="23" t="s">
        <v>41</v>
      </c>
      <c r="B69" s="49">
        <f>SUM(E69:T69)</f>
        <v>117</v>
      </c>
      <c r="C69" s="24">
        <v>43</v>
      </c>
      <c r="D69" s="20">
        <f>B69-C69</f>
        <v>74</v>
      </c>
      <c r="E69" s="24">
        <v>25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4">
        <v>92</v>
      </c>
      <c r="L69" s="27"/>
      <c r="M69" s="27"/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</row>
    <row r="70" spans="1:20" ht="15" customHeight="1">
      <c r="A70" s="23" t="s">
        <v>42</v>
      </c>
      <c r="B70" s="49">
        <f>SUM(E70:T70)</f>
        <v>63</v>
      </c>
      <c r="C70" s="24">
        <v>12</v>
      </c>
      <c r="D70" s="20">
        <f>B70-C70</f>
        <v>51</v>
      </c>
      <c r="E70" s="24">
        <v>14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4">
        <v>49</v>
      </c>
      <c r="L70" s="27"/>
      <c r="M70" s="27"/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</row>
    <row r="71" spans="1:20" ht="15" customHeight="1" thickBot="1">
      <c r="A71" s="30" t="s">
        <v>43</v>
      </c>
      <c r="B71" s="51">
        <f>SUM(E71:T71)</f>
        <v>50</v>
      </c>
      <c r="C71" s="52">
        <v>8</v>
      </c>
      <c r="D71" s="53">
        <f>B71-C71</f>
        <v>42</v>
      </c>
      <c r="E71" s="52">
        <v>10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52">
        <v>40</v>
      </c>
      <c r="L71" s="34"/>
      <c r="M71" s="34"/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</row>
    <row r="72" ht="19.5" customHeight="1"/>
    <row r="73" ht="19.5" customHeight="1"/>
    <row r="74" spans="1:20" ht="15" customHeight="1" thickBot="1">
      <c r="A74" s="6" t="s">
        <v>35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s="12" customFormat="1" ht="25.5" customHeight="1">
      <c r="A75" s="1" t="s">
        <v>13</v>
      </c>
      <c r="B75" s="8"/>
      <c r="C75" s="9" t="s">
        <v>14</v>
      </c>
      <c r="D75" s="1"/>
      <c r="E75" s="57" t="s">
        <v>3</v>
      </c>
      <c r="F75" s="58"/>
      <c r="G75" s="57" t="s">
        <v>5</v>
      </c>
      <c r="H75" s="58"/>
      <c r="I75" s="57" t="s">
        <v>7</v>
      </c>
      <c r="J75" s="63"/>
      <c r="K75" s="63"/>
      <c r="L75" s="35"/>
      <c r="M75" s="35"/>
      <c r="N75" s="36"/>
      <c r="O75" s="36"/>
      <c r="P75" s="61"/>
      <c r="Q75" s="36"/>
      <c r="R75" s="61"/>
      <c r="S75" s="37"/>
      <c r="T75" s="38"/>
    </row>
    <row r="76" spans="1:20" s="19" customFormat="1" ht="19.5" customHeight="1">
      <c r="A76" s="13"/>
      <c r="B76" s="14" t="s">
        <v>14</v>
      </c>
      <c r="C76" s="14" t="s">
        <v>16</v>
      </c>
      <c r="D76" s="14" t="s">
        <v>17</v>
      </c>
      <c r="E76" s="59"/>
      <c r="F76" s="60"/>
      <c r="G76" s="59"/>
      <c r="H76" s="60"/>
      <c r="I76" s="59"/>
      <c r="J76" s="64"/>
      <c r="K76" s="64"/>
      <c r="L76" s="35"/>
      <c r="M76" s="35"/>
      <c r="N76" s="39"/>
      <c r="O76" s="39"/>
      <c r="P76" s="62"/>
      <c r="Q76" s="39"/>
      <c r="R76" s="62"/>
      <c r="S76" s="39"/>
      <c r="T76" s="40"/>
    </row>
    <row r="77" spans="1:13" ht="19.5" customHeight="1">
      <c r="A77" s="41" t="s">
        <v>36</v>
      </c>
      <c r="B77" s="26">
        <f>SUM(B79:B80)</f>
        <v>218</v>
      </c>
      <c r="C77" s="26">
        <f>SUM(C79:C80)</f>
        <v>64</v>
      </c>
      <c r="D77" s="26">
        <f>SUM(D79:D80)</f>
        <v>156</v>
      </c>
      <c r="F77" s="26">
        <f>SUM(F79:F80)</f>
        <v>32</v>
      </c>
      <c r="H77" s="26">
        <f>SUM(H79:H80)</f>
        <v>43</v>
      </c>
      <c r="K77" s="26">
        <f>SUM(K79:K80)</f>
        <v>143</v>
      </c>
      <c r="L77" s="26"/>
      <c r="M77" s="26"/>
    </row>
    <row r="78" ht="12">
      <c r="A78" s="42"/>
    </row>
    <row r="79" spans="1:11" ht="15" customHeight="1">
      <c r="A79" s="42" t="s">
        <v>30</v>
      </c>
      <c r="B79" s="4">
        <f>SUM(F79:K79)</f>
        <v>218</v>
      </c>
      <c r="C79" s="4">
        <v>64</v>
      </c>
      <c r="D79" s="4">
        <v>156</v>
      </c>
      <c r="F79" s="4">
        <f>SUM(F82:F83)</f>
        <v>32</v>
      </c>
      <c r="H79" s="4">
        <f>SUM(H82:H83)</f>
        <v>43</v>
      </c>
      <c r="K79" s="4">
        <f>SUM(K82:K83)</f>
        <v>143</v>
      </c>
    </row>
    <row r="80" spans="1:11" ht="15" customHeight="1">
      <c r="A80" s="42" t="s">
        <v>37</v>
      </c>
      <c r="B80" s="4">
        <f>SUM(F80:K80)</f>
        <v>0</v>
      </c>
      <c r="C80" s="4">
        <v>0</v>
      </c>
      <c r="D80" s="4">
        <v>0</v>
      </c>
      <c r="F80" s="4">
        <v>0</v>
      </c>
      <c r="H80" s="4">
        <v>0</v>
      </c>
      <c r="K80" s="4">
        <v>0</v>
      </c>
    </row>
    <row r="81" ht="12">
      <c r="A81" s="42"/>
    </row>
    <row r="82" spans="1:11" ht="15" customHeight="1">
      <c r="A82" s="42" t="s">
        <v>16</v>
      </c>
      <c r="B82" s="4">
        <f>SUM(F82:K82)</f>
        <v>62</v>
      </c>
      <c r="C82" s="4">
        <f>B82</f>
        <v>62</v>
      </c>
      <c r="F82" s="4">
        <v>19</v>
      </c>
      <c r="H82" s="4">
        <v>42</v>
      </c>
      <c r="K82" s="4">
        <v>1</v>
      </c>
    </row>
    <row r="83" spans="1:11" ht="15" customHeight="1">
      <c r="A83" s="42" t="s">
        <v>17</v>
      </c>
      <c r="B83" s="4">
        <f>SUM(F83:K83)</f>
        <v>156</v>
      </c>
      <c r="D83" s="4">
        <f>B83</f>
        <v>156</v>
      </c>
      <c r="F83" s="4">
        <v>13</v>
      </c>
      <c r="H83" s="4">
        <v>1</v>
      </c>
      <c r="K83" s="4">
        <v>142</v>
      </c>
    </row>
    <row r="84" spans="1:13" ht="12.75" thickBot="1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  <c r="M84" s="45"/>
    </row>
  </sheetData>
  <sheetProtection/>
  <mergeCells count="6">
    <mergeCell ref="N5:S5"/>
    <mergeCell ref="G75:H76"/>
    <mergeCell ref="E75:F76"/>
    <mergeCell ref="P75:P76"/>
    <mergeCell ref="R75:R76"/>
    <mergeCell ref="I75:K76"/>
  </mergeCells>
  <printOptions horizontalCentered="1"/>
  <pageMargins left="0.17" right="0.38" top="0.5905511811023623" bottom="0.7874015748031497" header="0.5118110236220472" footer="0.3937007874015748"/>
  <pageSetup firstPageNumber="38" useFirstPageNumber="1" horizontalDpi="300" verticalDpi="300" orientation="portrait" pageOrder="overThenDown" paperSize="9" scale="85" r:id="rId1"/>
  <headerFooter alignWithMargins="0">
    <oddFooter>&amp;C&amp;11－&amp;P－</oddFooter>
  </headerFooter>
  <rowBreaks count="1" manualBreakCount="1">
    <brk id="5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愛知県教育委員会</dc:creator>
  <cp:keywords/>
  <dc:description/>
  <cp:lastModifiedBy>愛知県</cp:lastModifiedBy>
  <cp:lastPrinted>2011-08-15T05:35:21Z</cp:lastPrinted>
  <dcterms:created xsi:type="dcterms:W3CDTF">1998-08-13T01:41:28Z</dcterms:created>
  <dcterms:modified xsi:type="dcterms:W3CDTF">2012-02-08T04:17:33Z</dcterms:modified>
  <cp:category/>
  <cp:version/>
  <cp:contentType/>
  <cp:contentStatus/>
</cp:coreProperties>
</file>