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765" windowWidth="11445" windowHeight="5235" activeTab="1"/>
  </bookViews>
  <sheets>
    <sheet name="中・進路別" sheetId="1" r:id="rId1"/>
    <sheet name="中・産業別" sheetId="2" r:id="rId2"/>
  </sheets>
  <definedNames/>
  <calcPr fullCalcOnLoad="1"/>
</workbook>
</file>

<file path=xl/sharedStrings.xml><?xml version="1.0" encoding="utf-8"?>
<sst xmlns="http://schemas.openxmlformats.org/spreadsheetml/2006/main" count="115" uniqueCount="85">
  <si>
    <t>×１００</t>
  </si>
  <si>
    <t>区　　　分</t>
  </si>
  <si>
    <t>計</t>
  </si>
  <si>
    <t>国　　立</t>
  </si>
  <si>
    <t>公　　立</t>
  </si>
  <si>
    <t>私　　立</t>
  </si>
  <si>
    <t>男</t>
  </si>
  <si>
    <t>女</t>
  </si>
  <si>
    <t>卒　業　者　総　数</t>
  </si>
  <si>
    <t>進　学　者　（Ａ）</t>
  </si>
  <si>
    <t>本　　　　　　科</t>
  </si>
  <si>
    <t>全　日　制</t>
  </si>
  <si>
    <t>定　時　制</t>
  </si>
  <si>
    <t>通　信　制</t>
  </si>
  <si>
    <t>別　　　　　　科</t>
  </si>
  <si>
    <t>高 等 専 門 学 校</t>
  </si>
  <si>
    <t>専修学校(一般課程)</t>
  </si>
  <si>
    <t xml:space="preserve">各　 種 　学 　校 </t>
  </si>
  <si>
    <t>公共職業能力開発施設等入学者（Ｄ）</t>
  </si>
  <si>
    <t>上記以外の者</t>
  </si>
  <si>
    <t>死亡・不詳の者</t>
  </si>
  <si>
    <t>（再　掲）</t>
  </si>
  <si>
    <t>（Ａ）のうち就職している者(就職進学者)</t>
  </si>
  <si>
    <t>（Ｂ）のうち就職している者</t>
  </si>
  <si>
    <t>（Ｃ）のうち就職している者</t>
  </si>
  <si>
    <t>（Ｄ）のうち就職している者</t>
  </si>
  <si>
    <t>進　　学　　率（％）</t>
  </si>
  <si>
    <t>就　　職　　率（％）</t>
  </si>
  <si>
    <t>特別支援学校高等部</t>
  </si>
  <si>
    <t>特別支援　　　学校高等部</t>
  </si>
  <si>
    <t xml:space="preserve">　　　　特別支援学校 </t>
  </si>
  <si>
    <t>卒　　後</t>
  </si>
  <si>
    <t>（２）中学校卒業者　産業別就職者数</t>
  </si>
  <si>
    <t>男　　女　　別</t>
  </si>
  <si>
    <t>地　　域　　別</t>
  </si>
  <si>
    <t>男</t>
  </si>
  <si>
    <t>県　内</t>
  </si>
  <si>
    <t>県　外</t>
  </si>
  <si>
    <t>第　１　次　産　業</t>
  </si>
  <si>
    <t>第　２　次　産　業</t>
  </si>
  <si>
    <t>第　３　次　産　業</t>
  </si>
  <si>
    <t>そ　　　の　　　他</t>
  </si>
  <si>
    <t>（注）　「就職進学者」等を含む。</t>
  </si>
  <si>
    <t>区　　分</t>
  </si>
  <si>
    <t>進　　　　　学　　　　　者</t>
  </si>
  <si>
    <t>専修学校等及び公共職業能力開発施設等入学者</t>
  </si>
  <si>
    <t>就　職　者</t>
  </si>
  <si>
    <t>左記以外の者及び死亡・不詳の者</t>
  </si>
  <si>
    <t>高等学校及び　高等専門学校</t>
  </si>
  <si>
    <t>区　　　　分</t>
  </si>
  <si>
    <t>盲　　学　　校</t>
  </si>
  <si>
    <t>聾　　学　　校</t>
  </si>
  <si>
    <t>養　護　学　校</t>
  </si>
  <si>
    <t>進学者</t>
  </si>
  <si>
    <t>高等学校（全日制）</t>
  </si>
  <si>
    <t>　 〃 　（定時制）</t>
  </si>
  <si>
    <t>　 〃 　（通信制）</t>
  </si>
  <si>
    <t>高 等 専 門 学 校</t>
  </si>
  <si>
    <t>高等部（本科）</t>
  </si>
  <si>
    <t>専修学校等入学者</t>
  </si>
  <si>
    <t>（うち就職している者）</t>
  </si>
  <si>
    <t>就職者</t>
  </si>
  <si>
    <t>上記以外の者</t>
  </si>
  <si>
    <t>うち児童福祉施設</t>
  </si>
  <si>
    <t>死亡・不詳の者</t>
  </si>
  <si>
    <t>進　学　率　（％）</t>
  </si>
  <si>
    <t>就　職　率　（％）</t>
  </si>
  <si>
    <t>（注）　「就職者」、「就職率」については前ページの（注）を参照。</t>
  </si>
  <si>
    <t>〔　　卒　　業　　後　　の　　状　　況　　〕</t>
  </si>
  <si>
    <t>１３　中 学 校 等 卒 業 者 の 進 路 状 況</t>
  </si>
  <si>
    <t>（１）進路別　中学校卒業者数</t>
  </si>
  <si>
    <t>(注)</t>
  </si>
  <si>
    <t>１　「就職者」には、（Ａ）・（Ｂ）・（Ｃ）及び（Ｄ）のうち就職している者は含まない。</t>
  </si>
  <si>
    <t>２　この表における「就職率」とは、学校基本調査でいう就職率であり、算式は次のとおりである。</t>
  </si>
  <si>
    <t>就職率＝</t>
  </si>
  <si>
    <t>就職者＋（Ａ）・（Ｂ）・（Ｃ）及び（Ｄ）のうち就職している者</t>
  </si>
  <si>
    <t>　　卒　　業　　者　　総　　数</t>
  </si>
  <si>
    <t>３　（　　　　）内は、通信制課程（本科）への進学者を除いた進学率である。</t>
  </si>
  <si>
    <t>（３）特別支援学級卒業者の進路状況（再掲）</t>
  </si>
  <si>
    <t>医療機関等入所者</t>
  </si>
  <si>
    <t>（４）特別支援学校中学部卒業者の進路状況</t>
  </si>
  <si>
    <t>高　 等 　学 　校</t>
  </si>
  <si>
    <t>専修学校(高等課程）進学者（Ｂ）</t>
  </si>
  <si>
    <t>専修学校（一般課程）等入学者（Ｃ）</t>
  </si>
  <si>
    <t>就　　　職　　　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</si>
</sst>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\(0.0_ \)"/>
    <numFmt numFmtId="179" formatCode="\(\ 0.0\ \)"/>
    <numFmt numFmtId="180" formatCode="\(\ #,##0\)"/>
    <numFmt numFmtId="181" formatCode="#,##0.0;[Red]\-#,##0.0"/>
    <numFmt numFmtId="182" formatCode="\(#,##0.0;[Red]\-#,##0.0\)"/>
    <numFmt numFmtId="183" formatCode="\(\ 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38" fontId="2" fillId="0" borderId="0" xfId="16" applyFont="1" applyFill="1" applyAlignment="1">
      <alignment/>
    </xf>
    <xf numFmtId="38" fontId="4" fillId="0" borderId="0" xfId="16" applyFont="1" applyFill="1" applyAlignment="1">
      <alignment/>
    </xf>
    <xf numFmtId="38" fontId="4" fillId="0" borderId="0" xfId="16" applyFont="1" applyFill="1" applyAlignment="1">
      <alignment horizontal="left"/>
    </xf>
    <xf numFmtId="38" fontId="4" fillId="0" borderId="0" xfId="16" applyFont="1" applyFill="1" applyAlignment="1">
      <alignment horizontal="center"/>
    </xf>
    <xf numFmtId="38" fontId="2" fillId="0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right" vertical="center"/>
    </xf>
    <xf numFmtId="38" fontId="6" fillId="0" borderId="0" xfId="16" applyFont="1" applyFill="1" applyBorder="1" applyAlignment="1">
      <alignment/>
    </xf>
    <xf numFmtId="38" fontId="6" fillId="0" borderId="5" xfId="16" applyFont="1" applyFill="1" applyBorder="1" applyAlignment="1">
      <alignment horizontal="distributed"/>
    </xf>
    <xf numFmtId="38" fontId="2" fillId="0" borderId="0" xfId="16" applyFont="1" applyFill="1" applyAlignment="1">
      <alignment horizontal="right"/>
    </xf>
    <xf numFmtId="38" fontId="6" fillId="0" borderId="5" xfId="16" applyFont="1" applyFill="1" applyBorder="1" applyAlignment="1">
      <alignment horizontal="right"/>
    </xf>
    <xf numFmtId="38" fontId="4" fillId="0" borderId="0" xfId="16" applyFont="1" applyFill="1" applyAlignment="1">
      <alignment vertical="center"/>
    </xf>
    <xf numFmtId="38" fontId="4" fillId="0" borderId="6" xfId="16" applyFont="1" applyFill="1" applyBorder="1" applyAlignment="1">
      <alignment vertical="center"/>
    </xf>
    <xf numFmtId="38" fontId="8" fillId="0" borderId="7" xfId="16" applyFont="1" applyFill="1" applyBorder="1" applyAlignment="1">
      <alignment vertical="center" wrapText="1"/>
    </xf>
    <xf numFmtId="38" fontId="8" fillId="0" borderId="5" xfId="16" applyFont="1" applyFill="1" applyBorder="1" applyAlignment="1">
      <alignment vertical="center" wrapText="1"/>
    </xf>
    <xf numFmtId="38" fontId="8" fillId="0" borderId="8" xfId="16" applyFont="1" applyFill="1" applyBorder="1" applyAlignment="1">
      <alignment vertical="center" wrapText="1"/>
    </xf>
    <xf numFmtId="38" fontId="2" fillId="0" borderId="6" xfId="16" applyFont="1" applyFill="1" applyBorder="1" applyAlignment="1">
      <alignment/>
    </xf>
    <xf numFmtId="38" fontId="2" fillId="0" borderId="0" xfId="16" applyFont="1" applyFill="1" applyBorder="1" applyAlignment="1">
      <alignment horizontal="distributed"/>
    </xf>
    <xf numFmtId="38" fontId="2" fillId="0" borderId="5" xfId="16" applyFont="1" applyFill="1" applyBorder="1" applyAlignment="1">
      <alignment horizontal="distributed"/>
    </xf>
    <xf numFmtId="38" fontId="2" fillId="0" borderId="0" xfId="16" applyFont="1" applyFill="1" applyBorder="1" applyAlignment="1">
      <alignment/>
    </xf>
    <xf numFmtId="38" fontId="6" fillId="0" borderId="0" xfId="16" applyFont="1" applyFill="1" applyAlignment="1">
      <alignment/>
    </xf>
    <xf numFmtId="38" fontId="2" fillId="0" borderId="9" xfId="16" applyFont="1" applyFill="1" applyBorder="1" applyAlignment="1">
      <alignment vertical="center"/>
    </xf>
    <xf numFmtId="38" fontId="2" fillId="0" borderId="9" xfId="16" applyFont="1" applyFill="1" applyBorder="1" applyAlignment="1">
      <alignment horizontal="center" vertical="center"/>
    </xf>
    <xf numFmtId="38" fontId="2" fillId="0" borderId="9" xfId="16" applyFont="1" applyFill="1" applyBorder="1" applyAlignment="1">
      <alignment horizontal="left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11" xfId="16" applyFont="1" applyFill="1" applyBorder="1" applyAlignment="1">
      <alignment horizontal="center" vertical="center"/>
    </xf>
    <xf numFmtId="38" fontId="2" fillId="0" borderId="0" xfId="16" applyFont="1" applyFill="1" applyAlignment="1">
      <alignment vertical="center"/>
    </xf>
    <xf numFmtId="181" fontId="2" fillId="0" borderId="0" xfId="16" applyNumberFormat="1" applyFont="1" applyFill="1" applyAlignment="1">
      <alignment/>
    </xf>
    <xf numFmtId="181" fontId="2" fillId="0" borderId="12" xfId="16" applyNumberFormat="1" applyFont="1" applyFill="1" applyBorder="1" applyAlignment="1">
      <alignment/>
    </xf>
    <xf numFmtId="183" fontId="2" fillId="0" borderId="0" xfId="16" applyNumberFormat="1" applyFont="1" applyFill="1" applyAlignment="1">
      <alignment/>
    </xf>
    <xf numFmtId="180" fontId="2" fillId="0" borderId="0" xfId="16" applyNumberFormat="1" applyFont="1" applyFill="1" applyAlignment="1">
      <alignment/>
    </xf>
    <xf numFmtId="38" fontId="5" fillId="0" borderId="0" xfId="16" applyFont="1" applyFill="1" applyAlignment="1">
      <alignment/>
    </xf>
    <xf numFmtId="181" fontId="6" fillId="0" borderId="13" xfId="16" applyNumberFormat="1" applyFont="1" applyFill="1" applyBorder="1" applyAlignment="1">
      <alignment vertical="center"/>
    </xf>
    <xf numFmtId="181" fontId="2" fillId="0" borderId="12" xfId="16" applyNumberFormat="1" applyFont="1" applyFill="1" applyBorder="1" applyAlignment="1">
      <alignment vertical="center"/>
    </xf>
    <xf numFmtId="38" fontId="2" fillId="0" borderId="5" xfId="16" applyFont="1" applyFill="1" applyBorder="1" applyAlignment="1">
      <alignment horizontal="center"/>
    </xf>
    <xf numFmtId="38" fontId="4" fillId="0" borderId="5" xfId="16" applyFont="1" applyFill="1" applyBorder="1" applyAlignment="1">
      <alignment horizontal="center" vertical="center"/>
    </xf>
    <xf numFmtId="38" fontId="4" fillId="0" borderId="9" xfId="16" applyFont="1" applyFill="1" applyBorder="1" applyAlignment="1">
      <alignment horizontal="distributed" vertical="center"/>
    </xf>
    <xf numFmtId="38" fontId="4" fillId="0" borderId="14" xfId="16" applyFont="1" applyFill="1" applyBorder="1" applyAlignment="1">
      <alignment horizontal="distributed" vertical="center"/>
    </xf>
    <xf numFmtId="38" fontId="4" fillId="0" borderId="0" xfId="16" applyFont="1" applyFill="1" applyBorder="1" applyAlignment="1">
      <alignment vertical="center"/>
    </xf>
    <xf numFmtId="38" fontId="6" fillId="0" borderId="0" xfId="16" applyFont="1" applyFill="1" applyAlignment="1">
      <alignment vertical="center" shrinkToFit="1"/>
    </xf>
    <xf numFmtId="38" fontId="2" fillId="0" borderId="0" xfId="16" applyFont="1" applyFill="1" applyBorder="1" applyAlignment="1">
      <alignment/>
    </xf>
    <xf numFmtId="38" fontId="2" fillId="0" borderId="12" xfId="16" applyFont="1" applyFill="1" applyBorder="1" applyAlignment="1">
      <alignment/>
    </xf>
    <xf numFmtId="38" fontId="6" fillId="0" borderId="12" xfId="16" applyFont="1" applyFill="1" applyBorder="1" applyAlignment="1">
      <alignment vertical="center" shrinkToFit="1"/>
    </xf>
    <xf numFmtId="38" fontId="5" fillId="0" borderId="15" xfId="16" applyFont="1" applyFill="1" applyBorder="1" applyAlignment="1">
      <alignment vertical="center"/>
    </xf>
    <xf numFmtId="38" fontId="2" fillId="0" borderId="0" xfId="16" applyFont="1" applyFill="1" applyAlignment="1">
      <alignment horizontal="right" vertical="center"/>
    </xf>
    <xf numFmtId="38" fontId="3" fillId="0" borderId="0" xfId="16" applyFont="1" applyFill="1" applyAlignment="1">
      <alignment horizontal="center"/>
    </xf>
    <xf numFmtId="38" fontId="2" fillId="0" borderId="16" xfId="16" applyFont="1" applyFill="1" applyBorder="1" applyAlignment="1">
      <alignment horizontal="center"/>
    </xf>
    <xf numFmtId="38" fontId="6" fillId="0" borderId="12" xfId="16" applyFont="1" applyFill="1" applyBorder="1" applyAlignment="1">
      <alignment/>
    </xf>
    <xf numFmtId="38" fontId="7" fillId="0" borderId="0" xfId="16" applyFont="1" applyFill="1" applyBorder="1" applyAlignment="1">
      <alignment vertical="center" wrapText="1"/>
    </xf>
    <xf numFmtId="38" fontId="7" fillId="0" borderId="5" xfId="16" applyFont="1" applyFill="1" applyBorder="1" applyAlignment="1">
      <alignment vertical="center" wrapText="1"/>
    </xf>
    <xf numFmtId="38" fontId="7" fillId="0" borderId="0" xfId="16" applyFont="1" applyFill="1" applyBorder="1" applyAlignment="1">
      <alignment horizontal="distributed" vertical="center"/>
    </xf>
    <xf numFmtId="38" fontId="7" fillId="0" borderId="5" xfId="16" applyFont="1" applyFill="1" applyBorder="1" applyAlignment="1">
      <alignment horizontal="distributed" vertical="center"/>
    </xf>
    <xf numFmtId="38" fontId="2" fillId="0" borderId="12" xfId="16" applyFont="1" applyFill="1" applyBorder="1" applyAlignment="1">
      <alignment horizontal="distributed"/>
    </xf>
    <xf numFmtId="38" fontId="2" fillId="0" borderId="16" xfId="16" applyFont="1" applyFill="1" applyBorder="1" applyAlignment="1">
      <alignment horizontal="distributed"/>
    </xf>
    <xf numFmtId="38" fontId="7" fillId="0" borderId="6" xfId="16" applyFont="1" applyFill="1" applyBorder="1" applyAlignment="1">
      <alignment horizontal="distributed" vertical="center"/>
    </xf>
    <xf numFmtId="38" fontId="7" fillId="0" borderId="17" xfId="16" applyFont="1" applyFill="1" applyBorder="1" applyAlignment="1">
      <alignment horizontal="distributed" vertical="center"/>
    </xf>
    <xf numFmtId="38" fontId="2" fillId="0" borderId="13" xfId="16" applyFont="1" applyFill="1" applyBorder="1" applyAlignment="1">
      <alignment horizontal="distributed"/>
    </xf>
    <xf numFmtId="38" fontId="2" fillId="0" borderId="7" xfId="16" applyFont="1" applyFill="1" applyBorder="1" applyAlignment="1">
      <alignment horizontal="distributed"/>
    </xf>
    <xf numFmtId="38" fontId="2" fillId="0" borderId="7" xfId="16" applyFont="1" applyFill="1" applyBorder="1" applyAlignment="1">
      <alignment horizontal="center" vertical="center" textRotation="255"/>
    </xf>
    <xf numFmtId="38" fontId="5" fillId="0" borderId="5" xfId="16" applyFont="1" applyFill="1" applyBorder="1" applyAlignment="1">
      <alignment horizontal="center" vertical="center" textRotation="255"/>
    </xf>
    <xf numFmtId="38" fontId="5" fillId="0" borderId="17" xfId="16" applyFont="1" applyFill="1" applyBorder="1" applyAlignment="1">
      <alignment horizontal="center" vertical="center" textRotation="255"/>
    </xf>
    <xf numFmtId="38" fontId="2" fillId="0" borderId="0" xfId="16" applyFont="1" applyFill="1" applyAlignment="1">
      <alignment horizontal="left" vertical="center"/>
    </xf>
    <xf numFmtId="38" fontId="6" fillId="0" borderId="15" xfId="16" applyFont="1" applyFill="1" applyBorder="1" applyAlignment="1">
      <alignment horizontal="center" vertical="center"/>
    </xf>
    <xf numFmtId="38" fontId="7" fillId="0" borderId="0" xfId="16" applyFont="1" applyFill="1" applyBorder="1" applyAlignment="1">
      <alignment vertical="center"/>
    </xf>
    <xf numFmtId="38" fontId="7" fillId="0" borderId="5" xfId="16" applyFont="1" applyFill="1" applyBorder="1" applyAlignment="1">
      <alignment vertical="center"/>
    </xf>
    <xf numFmtId="38" fontId="2" fillId="0" borderId="18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19" xfId="16" applyFont="1" applyFill="1" applyBorder="1" applyAlignment="1">
      <alignment horizontal="center" vertical="center"/>
    </xf>
    <xf numFmtId="38" fontId="2" fillId="0" borderId="20" xfId="16" applyFont="1" applyFill="1" applyBorder="1" applyAlignment="1">
      <alignment horizontal="center" vertical="center"/>
    </xf>
    <xf numFmtId="38" fontId="5" fillId="0" borderId="21" xfId="16" applyFont="1" applyFill="1" applyBorder="1" applyAlignment="1">
      <alignment horizontal="center" vertical="center"/>
    </xf>
    <xf numFmtId="38" fontId="2" fillId="0" borderId="15" xfId="16" applyFont="1" applyFill="1" applyBorder="1" applyAlignment="1">
      <alignment horizontal="center" vertical="center"/>
    </xf>
    <xf numFmtId="38" fontId="5" fillId="0" borderId="22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distributed" vertical="center"/>
    </xf>
    <xf numFmtId="38" fontId="5" fillId="0" borderId="0" xfId="16" applyFont="1" applyFill="1" applyBorder="1" applyAlignment="1">
      <alignment vertical="center"/>
    </xf>
    <xf numFmtId="38" fontId="5" fillId="0" borderId="5" xfId="16" applyFont="1" applyFill="1" applyBorder="1" applyAlignment="1">
      <alignment vertical="center"/>
    </xf>
    <xf numFmtId="38" fontId="2" fillId="0" borderId="12" xfId="16" applyFont="1" applyFill="1" applyBorder="1" applyAlignment="1">
      <alignment horizontal="distributed" vertical="center"/>
    </xf>
    <xf numFmtId="38" fontId="5" fillId="0" borderId="12" xfId="16" applyFont="1" applyFill="1" applyBorder="1" applyAlignment="1">
      <alignment vertical="center"/>
    </xf>
    <xf numFmtId="38" fontId="5" fillId="0" borderId="16" xfId="16" applyFont="1" applyFill="1" applyBorder="1" applyAlignment="1">
      <alignment vertical="center"/>
    </xf>
    <xf numFmtId="38" fontId="2" fillId="0" borderId="23" xfId="16" applyFont="1" applyFill="1" applyBorder="1" applyAlignment="1">
      <alignment horizontal="center" vertical="center"/>
    </xf>
    <xf numFmtId="38" fontId="5" fillId="0" borderId="24" xfId="16" applyFont="1" applyFill="1" applyBorder="1" applyAlignment="1">
      <alignment horizontal="center" vertical="center"/>
    </xf>
    <xf numFmtId="38" fontId="2" fillId="0" borderId="21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distributed" vertical="center"/>
    </xf>
    <xf numFmtId="38" fontId="2" fillId="0" borderId="5" xfId="16" applyFont="1" applyFill="1" applyBorder="1" applyAlignment="1">
      <alignment horizontal="center"/>
    </xf>
    <xf numFmtId="38" fontId="5" fillId="0" borderId="0" xfId="16" applyFont="1" applyFill="1" applyBorder="1" applyAlignment="1">
      <alignment/>
    </xf>
    <xf numFmtId="38" fontId="5" fillId="0" borderId="5" xfId="16" applyFont="1" applyFill="1" applyBorder="1" applyAlignment="1">
      <alignment/>
    </xf>
    <xf numFmtId="38" fontId="2" fillId="0" borderId="6" xfId="16" applyFont="1" applyFill="1" applyBorder="1" applyAlignment="1">
      <alignment horizontal="distributed" vertical="center"/>
    </xf>
    <xf numFmtId="38" fontId="5" fillId="0" borderId="6" xfId="16" applyFont="1" applyFill="1" applyBorder="1" applyAlignment="1">
      <alignment vertical="center"/>
    </xf>
    <xf numFmtId="38" fontId="5" fillId="0" borderId="17" xfId="16" applyFont="1" applyFill="1" applyBorder="1" applyAlignment="1">
      <alignment vertical="center"/>
    </xf>
    <xf numFmtId="38" fontId="2" fillId="0" borderId="5" xfId="16" applyFont="1" applyFill="1" applyBorder="1" applyAlignment="1">
      <alignment horizontal="right"/>
    </xf>
    <xf numFmtId="38" fontId="2" fillId="0" borderId="0" xfId="16" applyFont="1" applyFill="1" applyBorder="1" applyAlignment="1">
      <alignment horizontal="center"/>
    </xf>
    <xf numFmtId="38" fontId="5" fillId="0" borderId="0" xfId="16" applyFont="1" applyFill="1" applyBorder="1" applyAlignment="1">
      <alignment horizontal="center"/>
    </xf>
    <xf numFmtId="38" fontId="5" fillId="0" borderId="5" xfId="16" applyFont="1" applyFill="1" applyBorder="1" applyAlignment="1">
      <alignment horizontal="center"/>
    </xf>
    <xf numFmtId="38" fontId="4" fillId="0" borderId="0" xfId="16" applyFont="1" applyFill="1" applyBorder="1" applyAlignment="1">
      <alignment horizontal="center" vertical="center"/>
    </xf>
    <xf numFmtId="38" fontId="4" fillId="0" borderId="5" xfId="16" applyFont="1" applyFill="1" applyBorder="1" applyAlignment="1">
      <alignment horizontal="center" vertical="center"/>
    </xf>
    <xf numFmtId="38" fontId="6" fillId="0" borderId="23" xfId="16" applyFont="1" applyFill="1" applyBorder="1" applyAlignment="1">
      <alignment horizontal="left" vertical="center" wrapText="1"/>
    </xf>
    <xf numFmtId="38" fontId="6" fillId="0" borderId="21" xfId="16" applyFont="1" applyFill="1" applyBorder="1" applyAlignment="1">
      <alignment horizontal="left" vertical="center" wrapText="1"/>
    </xf>
    <xf numFmtId="38" fontId="6" fillId="0" borderId="24" xfId="16" applyFont="1" applyFill="1" applyBorder="1" applyAlignment="1">
      <alignment horizontal="left" vertical="center" wrapText="1"/>
    </xf>
    <xf numFmtId="38" fontId="6" fillId="0" borderId="22" xfId="16" applyFont="1" applyFill="1" applyBorder="1" applyAlignment="1">
      <alignment horizontal="left" vertical="center" wrapText="1"/>
    </xf>
    <xf numFmtId="38" fontId="6" fillId="0" borderId="20" xfId="16" applyFont="1" applyFill="1" applyBorder="1" applyAlignment="1">
      <alignment wrapText="1"/>
    </xf>
    <xf numFmtId="38" fontId="6" fillId="0" borderId="24" xfId="16" applyFont="1" applyFill="1" applyBorder="1" applyAlignment="1">
      <alignment wrapText="1"/>
    </xf>
    <xf numFmtId="38" fontId="6" fillId="0" borderId="15" xfId="16" applyFont="1" applyFill="1" applyBorder="1" applyAlignment="1">
      <alignment wrapText="1"/>
    </xf>
    <xf numFmtId="38" fontId="2" fillId="0" borderId="22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38" fontId="5" fillId="0" borderId="1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center" vertical="center"/>
    </xf>
    <xf numFmtId="38" fontId="2" fillId="0" borderId="11" xfId="16" applyFont="1" applyFill="1" applyBorder="1" applyAlignment="1">
      <alignment horizontal="center" vertical="center" wrapText="1"/>
    </xf>
    <xf numFmtId="38" fontId="5" fillId="0" borderId="19" xfId="16" applyFont="1" applyFill="1" applyBorder="1" applyAlignment="1">
      <alignment horizontal="center" vertical="center" wrapText="1"/>
    </xf>
    <xf numFmtId="38" fontId="6" fillId="0" borderId="11" xfId="16" applyFont="1" applyFill="1" applyBorder="1" applyAlignment="1">
      <alignment horizontal="center" vertical="center" wrapText="1"/>
    </xf>
    <xf numFmtId="38" fontId="6" fillId="0" borderId="19" xfId="16" applyFont="1" applyFill="1" applyBorder="1" applyAlignment="1">
      <alignment horizontal="center" vertical="center" wrapText="1"/>
    </xf>
    <xf numFmtId="38" fontId="4" fillId="0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2" fillId="0" borderId="11" xfId="16" applyFont="1" applyFill="1" applyBorder="1" applyAlignment="1">
      <alignment horizontal="center" vertical="center"/>
    </xf>
    <xf numFmtId="38" fontId="5" fillId="0" borderId="3" xfId="16" applyFont="1" applyFill="1" applyBorder="1" applyAlignment="1">
      <alignment horizontal="center" vertical="center"/>
    </xf>
    <xf numFmtId="38" fontId="5" fillId="0" borderId="19" xfId="16" applyFont="1" applyFill="1" applyBorder="1" applyAlignment="1">
      <alignment horizontal="center" vertical="center"/>
    </xf>
    <xf numFmtId="38" fontId="5" fillId="0" borderId="15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/>
    </xf>
    <xf numFmtId="38" fontId="5" fillId="0" borderId="0" xfId="16" applyFont="1" applyFill="1" applyBorder="1" applyAlignment="1">
      <alignment horizontal="center" vertical="center"/>
    </xf>
    <xf numFmtId="38" fontId="5" fillId="0" borderId="5" xfId="16" applyFont="1" applyFill="1" applyBorder="1" applyAlignment="1">
      <alignment horizontal="center" vertical="center"/>
    </xf>
    <xf numFmtId="38" fontId="2" fillId="0" borderId="12" xfId="16" applyFont="1" applyFill="1" applyBorder="1" applyAlignment="1">
      <alignment horizontal="center" vertical="center"/>
    </xf>
    <xf numFmtId="38" fontId="5" fillId="0" borderId="12" xfId="16" applyFont="1" applyFill="1" applyBorder="1" applyAlignment="1">
      <alignment horizontal="center" vertical="center"/>
    </xf>
    <xf numFmtId="38" fontId="5" fillId="0" borderId="16" xfId="16" applyFont="1" applyFill="1" applyBorder="1" applyAlignment="1">
      <alignment horizontal="center" vertical="center"/>
    </xf>
    <xf numFmtId="38" fontId="5" fillId="0" borderId="20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190500</xdr:rowOff>
    </xdr:from>
    <xdr:to>
      <xdr:col>0</xdr:col>
      <xdr:colOff>266700</xdr:colOff>
      <xdr:row>17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14300" y="2247900"/>
          <a:ext cx="152400" cy="2228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20</xdr:row>
      <xdr:rowOff>114300</xdr:rowOff>
    </xdr:from>
    <xdr:to>
      <xdr:col>0</xdr:col>
      <xdr:colOff>219075</xdr:colOff>
      <xdr:row>21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42875" y="5410200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190500</xdr:rowOff>
    </xdr:from>
    <xdr:to>
      <xdr:col>0</xdr:col>
      <xdr:colOff>266700</xdr:colOff>
      <xdr:row>17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114300" y="2247900"/>
          <a:ext cx="152400" cy="2228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20</xdr:row>
      <xdr:rowOff>114300</xdr:rowOff>
    </xdr:from>
    <xdr:to>
      <xdr:col>0</xdr:col>
      <xdr:colOff>219075</xdr:colOff>
      <xdr:row>21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42875" y="5410200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95250</xdr:rowOff>
    </xdr:from>
    <xdr:to>
      <xdr:col>0</xdr:col>
      <xdr:colOff>209550</xdr:colOff>
      <xdr:row>30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7150" y="6153150"/>
          <a:ext cx="15240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36</xdr:row>
      <xdr:rowOff>85725</xdr:rowOff>
    </xdr:from>
    <xdr:to>
      <xdr:col>2</xdr:col>
      <xdr:colOff>304800</xdr:colOff>
      <xdr:row>37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438275" y="8448675"/>
          <a:ext cx="104775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36</xdr:row>
      <xdr:rowOff>95250</xdr:rowOff>
    </xdr:from>
    <xdr:to>
      <xdr:col>0</xdr:col>
      <xdr:colOff>285750</xdr:colOff>
      <xdr:row>37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00025" y="8458200"/>
          <a:ext cx="85725" cy="2095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Zeros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3" sqref="C33"/>
    </sheetView>
  </sheetViews>
  <sheetFormatPr defaultColWidth="9.00390625" defaultRowHeight="13.5"/>
  <cols>
    <col min="1" max="1" width="3.625" style="1" customWidth="1"/>
    <col min="2" max="2" width="15.625" style="1" customWidth="1"/>
    <col min="3" max="10" width="8.625" style="1" customWidth="1"/>
    <col min="11" max="16384" width="9.00390625" style="1" customWidth="1"/>
  </cols>
  <sheetData>
    <row r="1" ht="12">
      <c r="A1" s="1" t="s">
        <v>31</v>
      </c>
    </row>
    <row r="2" spans="1:10" s="2" customFormat="1" ht="18" customHeight="1">
      <c r="A2" s="48" t="s">
        <v>68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2" customFormat="1" ht="18" customHeight="1">
      <c r="A3" s="3" t="s">
        <v>69</v>
      </c>
      <c r="B3" s="4"/>
      <c r="C3" s="4"/>
      <c r="D3" s="4"/>
      <c r="E3" s="4"/>
      <c r="F3" s="4"/>
      <c r="G3" s="4"/>
      <c r="H3" s="4"/>
      <c r="I3" s="4"/>
      <c r="J3" s="4"/>
    </row>
    <row r="4" ht="15" customHeight="1" thickBot="1">
      <c r="A4" s="1" t="s">
        <v>70</v>
      </c>
    </row>
    <row r="5" spans="1:10" ht="19.5" customHeight="1">
      <c r="A5" s="72" t="s">
        <v>1</v>
      </c>
      <c r="B5" s="73"/>
      <c r="C5" s="5"/>
      <c r="D5" s="5" t="s">
        <v>2</v>
      </c>
      <c r="E5" s="6"/>
      <c r="F5" s="68" t="s">
        <v>3</v>
      </c>
      <c r="G5" s="5"/>
      <c r="H5" s="5" t="s">
        <v>4</v>
      </c>
      <c r="I5" s="6"/>
      <c r="J5" s="70" t="s">
        <v>5</v>
      </c>
    </row>
    <row r="6" spans="1:10" ht="19.5" customHeight="1">
      <c r="A6" s="74"/>
      <c r="B6" s="75"/>
      <c r="C6" s="7" t="s">
        <v>2</v>
      </c>
      <c r="D6" s="8" t="s">
        <v>6</v>
      </c>
      <c r="E6" s="8" t="s">
        <v>7</v>
      </c>
      <c r="F6" s="69"/>
      <c r="G6" s="8" t="s">
        <v>2</v>
      </c>
      <c r="H6" s="8" t="s">
        <v>6</v>
      </c>
      <c r="I6" s="7" t="s">
        <v>7</v>
      </c>
      <c r="J6" s="71"/>
    </row>
    <row r="7" spans="1:10" ht="30" customHeight="1">
      <c r="A7" s="39" t="s">
        <v>8</v>
      </c>
      <c r="B7" s="40"/>
      <c r="C7" s="9">
        <f aca="true" t="shared" si="0" ref="C7:J7">C8+C19+C20+C23+C24+C25+C26</f>
        <v>70681</v>
      </c>
      <c r="D7" s="9">
        <f t="shared" si="0"/>
        <v>35959</v>
      </c>
      <c r="E7" s="9">
        <f t="shared" si="0"/>
        <v>34722</v>
      </c>
      <c r="F7" s="9">
        <f t="shared" si="0"/>
        <v>408</v>
      </c>
      <c r="G7" s="9">
        <f t="shared" si="0"/>
        <v>66795</v>
      </c>
      <c r="H7" s="9">
        <f t="shared" si="0"/>
        <v>34236</v>
      </c>
      <c r="I7" s="9">
        <f t="shared" si="0"/>
        <v>32559</v>
      </c>
      <c r="J7" s="9">
        <f t="shared" si="0"/>
        <v>3478</v>
      </c>
    </row>
    <row r="8" spans="1:10" ht="30" customHeight="1">
      <c r="A8" s="66" t="s">
        <v>9</v>
      </c>
      <c r="B8" s="67"/>
      <c r="C8" s="9">
        <f aca="true" t="shared" si="1" ref="C8:H8">C9+C15+C16</f>
        <v>68897</v>
      </c>
      <c r="D8" s="9">
        <f t="shared" si="1"/>
        <v>34911</v>
      </c>
      <c r="E8" s="9">
        <f t="shared" si="1"/>
        <v>33986</v>
      </c>
      <c r="F8" s="9">
        <f t="shared" si="1"/>
        <v>402</v>
      </c>
      <c r="G8" s="9">
        <f t="shared" si="1"/>
        <v>65035</v>
      </c>
      <c r="H8" s="9">
        <f t="shared" si="1"/>
        <v>33196</v>
      </c>
      <c r="I8" s="9">
        <f>I9+I15+I16</f>
        <v>31839</v>
      </c>
      <c r="J8" s="9">
        <f>J9+J15+J16</f>
        <v>3460</v>
      </c>
    </row>
    <row r="9" spans="1:10" ht="19.5" customHeight="1">
      <c r="A9" s="10"/>
      <c r="B9" s="11" t="s">
        <v>81</v>
      </c>
      <c r="C9" s="1">
        <f>C10+C14</f>
        <v>68048</v>
      </c>
      <c r="D9" s="12">
        <f>D10+D14</f>
        <v>34302</v>
      </c>
      <c r="E9" s="12">
        <f aca="true" t="shared" si="2" ref="E9:J9">E10+E14</f>
        <v>33746</v>
      </c>
      <c r="F9" s="12">
        <f t="shared" si="2"/>
        <v>400</v>
      </c>
      <c r="G9" s="12">
        <f t="shared" si="2"/>
        <v>64189</v>
      </c>
      <c r="H9" s="12">
        <f t="shared" si="2"/>
        <v>32589</v>
      </c>
      <c r="I9" s="12">
        <f t="shared" si="2"/>
        <v>31600</v>
      </c>
      <c r="J9" s="12">
        <f t="shared" si="2"/>
        <v>3459</v>
      </c>
    </row>
    <row r="10" spans="1:10" ht="19.5" customHeight="1">
      <c r="A10" s="10"/>
      <c r="B10" s="13" t="s">
        <v>10</v>
      </c>
      <c r="C10" s="1">
        <f aca="true" t="shared" si="3" ref="C10:J10">SUM(C11:C13)</f>
        <v>68048</v>
      </c>
      <c r="D10" s="1">
        <f>SUM(D11:D13)</f>
        <v>34302</v>
      </c>
      <c r="E10" s="1">
        <f t="shared" si="3"/>
        <v>33746</v>
      </c>
      <c r="F10" s="1">
        <f t="shared" si="3"/>
        <v>400</v>
      </c>
      <c r="G10" s="1">
        <f>SUM(G11:G13)</f>
        <v>64189</v>
      </c>
      <c r="H10" s="1">
        <f t="shared" si="3"/>
        <v>32589</v>
      </c>
      <c r="I10" s="1">
        <f t="shared" si="3"/>
        <v>31600</v>
      </c>
      <c r="J10" s="1">
        <f t="shared" si="3"/>
        <v>3459</v>
      </c>
    </row>
    <row r="11" spans="1:10" ht="19.5" customHeight="1">
      <c r="A11" s="10"/>
      <c r="B11" s="13" t="s">
        <v>11</v>
      </c>
      <c r="C11" s="1">
        <f>F11+G11+J11</f>
        <v>63418</v>
      </c>
      <c r="D11" s="1">
        <v>31701</v>
      </c>
      <c r="E11" s="1">
        <v>31717</v>
      </c>
      <c r="F11" s="1">
        <v>395</v>
      </c>
      <c r="G11" s="1">
        <f>SUM(H11:I11)</f>
        <v>59584</v>
      </c>
      <c r="H11" s="1">
        <v>29999</v>
      </c>
      <c r="I11" s="1">
        <v>29585</v>
      </c>
      <c r="J11" s="1">
        <v>3439</v>
      </c>
    </row>
    <row r="12" spans="1:10" ht="19.5" customHeight="1">
      <c r="A12" s="10"/>
      <c r="B12" s="13" t="s">
        <v>12</v>
      </c>
      <c r="C12" s="1">
        <f>F12+G12+J12</f>
        <v>1592</v>
      </c>
      <c r="D12" s="1">
        <v>887</v>
      </c>
      <c r="E12" s="1">
        <v>705</v>
      </c>
      <c r="F12" s="1">
        <v>1</v>
      </c>
      <c r="G12" s="1">
        <f>SUM(H12:I12)</f>
        <v>1584</v>
      </c>
      <c r="H12" s="1">
        <v>884</v>
      </c>
      <c r="I12" s="1">
        <v>700</v>
      </c>
      <c r="J12" s="1">
        <v>7</v>
      </c>
    </row>
    <row r="13" spans="1:10" ht="19.5" customHeight="1">
      <c r="A13" s="10"/>
      <c r="B13" s="13" t="s">
        <v>13</v>
      </c>
      <c r="C13" s="1">
        <f>F13+G13+J13</f>
        <v>3038</v>
      </c>
      <c r="D13" s="1">
        <v>1714</v>
      </c>
      <c r="E13" s="1">
        <v>1324</v>
      </c>
      <c r="F13" s="1">
        <v>4</v>
      </c>
      <c r="G13" s="1">
        <f>SUM(H13:I13)</f>
        <v>3021</v>
      </c>
      <c r="H13" s="1">
        <v>1706</v>
      </c>
      <c r="I13" s="1">
        <v>1315</v>
      </c>
      <c r="J13" s="1">
        <v>13</v>
      </c>
    </row>
    <row r="14" spans="1:10" ht="19.5" customHeight="1">
      <c r="A14" s="10"/>
      <c r="B14" s="13" t="s">
        <v>14</v>
      </c>
      <c r="C14" s="1">
        <f>F14+G14+J14</f>
        <v>0</v>
      </c>
      <c r="D14" s="1">
        <v>0</v>
      </c>
      <c r="E14" s="1">
        <v>0</v>
      </c>
      <c r="F14" s="1">
        <v>0</v>
      </c>
      <c r="G14" s="1">
        <f>SUM(H14:I14)</f>
        <v>0</v>
      </c>
      <c r="H14" s="1">
        <v>0</v>
      </c>
      <c r="I14" s="1">
        <v>0</v>
      </c>
      <c r="J14" s="1">
        <v>0</v>
      </c>
    </row>
    <row r="15" spans="1:10" ht="19.5" customHeight="1">
      <c r="A15" s="10"/>
      <c r="B15" s="11" t="s">
        <v>15</v>
      </c>
      <c r="C15" s="1">
        <f>F15+G15+J15</f>
        <v>233</v>
      </c>
      <c r="D15" s="1">
        <v>206</v>
      </c>
      <c r="E15" s="1">
        <v>27</v>
      </c>
      <c r="F15" s="1">
        <v>2</v>
      </c>
      <c r="G15" s="1">
        <f>SUM(H15:I15)</f>
        <v>230</v>
      </c>
      <c r="H15" s="1">
        <v>204</v>
      </c>
      <c r="I15" s="1">
        <v>26</v>
      </c>
      <c r="J15" s="1">
        <v>1</v>
      </c>
    </row>
    <row r="16" spans="1:10" ht="19.5" customHeight="1">
      <c r="A16" s="10"/>
      <c r="B16" s="11" t="s">
        <v>28</v>
      </c>
      <c r="C16" s="1">
        <f aca="true" t="shared" si="4" ref="C16:I16">SUM(C17:C18)</f>
        <v>616</v>
      </c>
      <c r="D16" s="1">
        <f t="shared" si="4"/>
        <v>403</v>
      </c>
      <c r="E16" s="1">
        <f t="shared" si="4"/>
        <v>213</v>
      </c>
      <c r="F16" s="1">
        <f t="shared" si="4"/>
        <v>0</v>
      </c>
      <c r="G16" s="1">
        <f t="shared" si="4"/>
        <v>616</v>
      </c>
      <c r="H16" s="1">
        <f t="shared" si="4"/>
        <v>403</v>
      </c>
      <c r="I16" s="1">
        <f t="shared" si="4"/>
        <v>213</v>
      </c>
      <c r="J16" s="1">
        <f>SUM(J17:J18)</f>
        <v>0</v>
      </c>
    </row>
    <row r="17" spans="1:9" ht="19.5" customHeight="1">
      <c r="A17" s="10"/>
      <c r="B17" s="13" t="s">
        <v>10</v>
      </c>
      <c r="C17" s="1">
        <f>F17+G17+J17</f>
        <v>616</v>
      </c>
      <c r="D17" s="1">
        <v>403</v>
      </c>
      <c r="E17" s="1">
        <v>213</v>
      </c>
      <c r="G17" s="1">
        <f>SUM(H17:I17)</f>
        <v>616</v>
      </c>
      <c r="H17" s="1">
        <v>403</v>
      </c>
      <c r="I17" s="1">
        <v>213</v>
      </c>
    </row>
    <row r="18" spans="1:10" ht="19.5" customHeight="1">
      <c r="A18" s="10"/>
      <c r="B18" s="13" t="s">
        <v>14</v>
      </c>
      <c r="C18" s="1">
        <f>F18+G18+J18</f>
        <v>0</v>
      </c>
      <c r="D18" s="1">
        <v>0</v>
      </c>
      <c r="E18" s="1">
        <v>0</v>
      </c>
      <c r="F18" s="1">
        <v>0</v>
      </c>
      <c r="G18" s="1">
        <f>SUM(H18:I18)</f>
        <v>0</v>
      </c>
      <c r="H18" s="1">
        <v>0</v>
      </c>
      <c r="I18" s="1">
        <v>0</v>
      </c>
      <c r="J18" s="1">
        <v>0</v>
      </c>
    </row>
    <row r="19" spans="1:10" ht="30" customHeight="1">
      <c r="A19" s="51" t="s">
        <v>82</v>
      </c>
      <c r="B19" s="52"/>
      <c r="C19" s="14">
        <f>F19+G19+J19</f>
        <v>125</v>
      </c>
      <c r="D19" s="14">
        <v>45</v>
      </c>
      <c r="E19" s="14">
        <v>80</v>
      </c>
      <c r="F19" s="14">
        <v>2</v>
      </c>
      <c r="G19" s="14">
        <f>SUM(H19:I19)</f>
        <v>123</v>
      </c>
      <c r="H19" s="14">
        <v>45</v>
      </c>
      <c r="I19" s="14">
        <v>78</v>
      </c>
      <c r="J19" s="14">
        <v>0</v>
      </c>
    </row>
    <row r="20" spans="1:10" ht="30" customHeight="1">
      <c r="A20" s="51" t="s">
        <v>83</v>
      </c>
      <c r="B20" s="52"/>
      <c r="C20" s="14">
        <f aca="true" t="shared" si="5" ref="C20:J20">SUM(C21:C22)</f>
        <v>70</v>
      </c>
      <c r="D20" s="14">
        <f t="shared" si="5"/>
        <v>32</v>
      </c>
      <c r="E20" s="14">
        <f t="shared" si="5"/>
        <v>38</v>
      </c>
      <c r="F20" s="14">
        <f t="shared" si="5"/>
        <v>0</v>
      </c>
      <c r="G20" s="14">
        <f t="shared" si="5"/>
        <v>70</v>
      </c>
      <c r="H20" s="14">
        <f t="shared" si="5"/>
        <v>32</v>
      </c>
      <c r="I20" s="14">
        <v>38</v>
      </c>
      <c r="J20" s="14">
        <f t="shared" si="5"/>
        <v>0</v>
      </c>
    </row>
    <row r="21" spans="1:10" ht="19.5" customHeight="1">
      <c r="A21" s="10"/>
      <c r="B21" s="13" t="s">
        <v>16</v>
      </c>
      <c r="C21" s="1">
        <f aca="true" t="shared" si="6" ref="C21:C30">F21+G21+J21</f>
        <v>21</v>
      </c>
      <c r="D21" s="1">
        <v>9</v>
      </c>
      <c r="E21" s="1">
        <v>12</v>
      </c>
      <c r="F21" s="1">
        <v>0</v>
      </c>
      <c r="G21" s="1">
        <f aca="true" t="shared" si="7" ref="G21:G30">SUM(H21:I21)</f>
        <v>21</v>
      </c>
      <c r="H21" s="1">
        <v>9</v>
      </c>
      <c r="I21" s="1">
        <v>12</v>
      </c>
      <c r="J21" s="1">
        <v>0</v>
      </c>
    </row>
    <row r="22" spans="1:9" ht="19.5" customHeight="1">
      <c r="A22" s="10"/>
      <c r="B22" s="13" t="s">
        <v>17</v>
      </c>
      <c r="C22" s="1">
        <f t="shared" si="6"/>
        <v>49</v>
      </c>
      <c r="D22" s="1">
        <v>23</v>
      </c>
      <c r="E22" s="1">
        <v>26</v>
      </c>
      <c r="F22" s="1">
        <v>0</v>
      </c>
      <c r="G22" s="1">
        <f t="shared" si="7"/>
        <v>49</v>
      </c>
      <c r="H22" s="1">
        <v>23</v>
      </c>
      <c r="I22" s="1">
        <v>26</v>
      </c>
    </row>
    <row r="23" spans="1:10" ht="30" customHeight="1">
      <c r="A23" s="51" t="s">
        <v>18</v>
      </c>
      <c r="B23" s="52"/>
      <c r="C23" s="14">
        <f t="shared" si="6"/>
        <v>44</v>
      </c>
      <c r="D23" s="14">
        <v>42</v>
      </c>
      <c r="E23" s="14">
        <v>2</v>
      </c>
      <c r="F23" s="14">
        <v>0</v>
      </c>
      <c r="G23" s="14">
        <f t="shared" si="7"/>
        <v>44</v>
      </c>
      <c r="H23" s="14">
        <v>42</v>
      </c>
      <c r="I23" s="14">
        <v>2</v>
      </c>
      <c r="J23" s="14">
        <v>0</v>
      </c>
    </row>
    <row r="24" spans="1:10" ht="30" customHeight="1">
      <c r="A24" s="53" t="s">
        <v>84</v>
      </c>
      <c r="B24" s="54"/>
      <c r="C24" s="14">
        <f t="shared" si="6"/>
        <v>466</v>
      </c>
      <c r="D24" s="14">
        <v>365</v>
      </c>
      <c r="E24" s="14">
        <v>101</v>
      </c>
      <c r="F24" s="14"/>
      <c r="G24" s="14">
        <f t="shared" si="7"/>
        <v>466</v>
      </c>
      <c r="H24" s="14">
        <v>365</v>
      </c>
      <c r="I24" s="14">
        <v>101</v>
      </c>
      <c r="J24" s="14">
        <v>0</v>
      </c>
    </row>
    <row r="25" spans="1:10" ht="30" customHeight="1">
      <c r="A25" s="53" t="s">
        <v>19</v>
      </c>
      <c r="B25" s="54"/>
      <c r="C25" s="14">
        <f t="shared" si="6"/>
        <v>1066</v>
      </c>
      <c r="D25" s="14">
        <v>555</v>
      </c>
      <c r="E25" s="14">
        <v>511</v>
      </c>
      <c r="F25" s="14">
        <v>4</v>
      </c>
      <c r="G25" s="14">
        <f t="shared" si="7"/>
        <v>1044</v>
      </c>
      <c r="H25" s="14">
        <v>547</v>
      </c>
      <c r="I25" s="14">
        <v>497</v>
      </c>
      <c r="J25" s="14">
        <v>18</v>
      </c>
    </row>
    <row r="26" spans="1:10" ht="30" customHeight="1" thickBot="1">
      <c r="A26" s="57" t="s">
        <v>20</v>
      </c>
      <c r="B26" s="58"/>
      <c r="C26" s="15">
        <f t="shared" si="6"/>
        <v>13</v>
      </c>
      <c r="D26" s="15">
        <v>9</v>
      </c>
      <c r="E26" s="15">
        <v>4</v>
      </c>
      <c r="F26" s="15">
        <v>0</v>
      </c>
      <c r="G26" s="15">
        <f t="shared" si="7"/>
        <v>13</v>
      </c>
      <c r="H26" s="15">
        <v>9</v>
      </c>
      <c r="I26" s="15">
        <v>4</v>
      </c>
      <c r="J26" s="15">
        <v>0</v>
      </c>
    </row>
    <row r="27" spans="1:10" ht="24" customHeight="1" thickTop="1">
      <c r="A27" s="61" t="s">
        <v>21</v>
      </c>
      <c r="B27" s="16" t="s">
        <v>22</v>
      </c>
      <c r="C27" s="1">
        <f t="shared" si="6"/>
        <v>29</v>
      </c>
      <c r="D27" s="1">
        <v>28</v>
      </c>
      <c r="E27" s="1">
        <v>1</v>
      </c>
      <c r="G27" s="1">
        <f t="shared" si="7"/>
        <v>29</v>
      </c>
      <c r="H27" s="1">
        <v>28</v>
      </c>
      <c r="I27" s="1">
        <v>1</v>
      </c>
      <c r="J27" s="1">
        <v>0</v>
      </c>
    </row>
    <row r="28" spans="1:10" ht="21">
      <c r="A28" s="62"/>
      <c r="B28" s="17" t="s">
        <v>23</v>
      </c>
      <c r="C28" s="1">
        <f t="shared" si="6"/>
        <v>0</v>
      </c>
      <c r="D28" s="1">
        <v>0</v>
      </c>
      <c r="E28" s="1">
        <v>0</v>
      </c>
      <c r="F28" s="1">
        <v>0</v>
      </c>
      <c r="G28" s="1">
        <f t="shared" si="7"/>
        <v>0</v>
      </c>
      <c r="H28" s="1">
        <v>0</v>
      </c>
      <c r="I28" s="1">
        <v>0</v>
      </c>
      <c r="J28" s="1">
        <v>0</v>
      </c>
    </row>
    <row r="29" spans="1:7" ht="21" customHeight="1">
      <c r="A29" s="62"/>
      <c r="B29" s="17" t="s">
        <v>24</v>
      </c>
      <c r="C29" s="1">
        <f t="shared" si="6"/>
        <v>0</v>
      </c>
      <c r="G29" s="1">
        <f t="shared" si="7"/>
        <v>0</v>
      </c>
    </row>
    <row r="30" spans="1:10" ht="21.75" thickBot="1">
      <c r="A30" s="63"/>
      <c r="B30" s="18" t="s">
        <v>25</v>
      </c>
      <c r="C30" s="19">
        <f t="shared" si="6"/>
        <v>2</v>
      </c>
      <c r="D30" s="19">
        <v>2</v>
      </c>
      <c r="E30" s="19">
        <v>0</v>
      </c>
      <c r="F30" s="19">
        <v>0</v>
      </c>
      <c r="G30" s="19">
        <f t="shared" si="7"/>
        <v>2</v>
      </c>
      <c r="H30" s="19">
        <v>2</v>
      </c>
      <c r="I30" s="19">
        <v>0</v>
      </c>
      <c r="J30" s="19">
        <v>0</v>
      </c>
    </row>
    <row r="31" spans="1:10" ht="19.5" customHeight="1" thickTop="1">
      <c r="A31" s="59" t="s">
        <v>26</v>
      </c>
      <c r="B31" s="60"/>
      <c r="C31" s="30">
        <f aca="true" t="shared" si="8" ref="C31:J31">C8/C7*100</f>
        <v>97.47598364482675</v>
      </c>
      <c r="D31" s="30">
        <f t="shared" si="8"/>
        <v>97.0855696765761</v>
      </c>
      <c r="E31" s="30">
        <f t="shared" si="8"/>
        <v>97.88030643396117</v>
      </c>
      <c r="F31" s="30">
        <f t="shared" si="8"/>
        <v>98.52941176470588</v>
      </c>
      <c r="G31" s="30">
        <f t="shared" si="8"/>
        <v>97.3650722359458</v>
      </c>
      <c r="H31" s="30">
        <f t="shared" si="8"/>
        <v>96.96226194648908</v>
      </c>
      <c r="I31" s="30">
        <f t="shared" si="8"/>
        <v>97.78862987192481</v>
      </c>
      <c r="J31" s="30">
        <f t="shared" si="8"/>
        <v>99.48246118458884</v>
      </c>
    </row>
    <row r="32" spans="1:10" ht="19.5" customHeight="1">
      <c r="A32" s="20"/>
      <c r="B32" s="21"/>
      <c r="C32" s="32">
        <f aca="true" t="shared" si="9" ref="C32:J32">(C8-C13)/C7*100</f>
        <v>93.17779884268757</v>
      </c>
      <c r="D32" s="32">
        <f t="shared" si="9"/>
        <v>92.31903000639618</v>
      </c>
      <c r="E32" s="32">
        <f t="shared" si="9"/>
        <v>94.067162029837</v>
      </c>
      <c r="F32" s="32">
        <f t="shared" si="9"/>
        <v>97.54901960784314</v>
      </c>
      <c r="G32" s="32">
        <f t="shared" si="9"/>
        <v>92.84227861366868</v>
      </c>
      <c r="H32" s="32">
        <f t="shared" si="9"/>
        <v>91.97920317794134</v>
      </c>
      <c r="I32" s="32">
        <f t="shared" si="9"/>
        <v>93.7498080407875</v>
      </c>
      <c r="J32" s="32">
        <f t="shared" si="9"/>
        <v>99.10868315123635</v>
      </c>
    </row>
    <row r="33" spans="1:10" ht="19.5" customHeight="1" thickBot="1">
      <c r="A33" s="55" t="s">
        <v>27</v>
      </c>
      <c r="B33" s="56"/>
      <c r="C33" s="31">
        <f aca="true" t="shared" si="10" ref="C33:J33">(C24+C27+C28+C29+C30)/C7*100</f>
        <v>0.7031592648660885</v>
      </c>
      <c r="D33" s="31">
        <f t="shared" si="10"/>
        <v>1.0984732612141606</v>
      </c>
      <c r="E33" s="31">
        <f t="shared" si="10"/>
        <v>0.2937618800760325</v>
      </c>
      <c r="F33" s="31">
        <f t="shared" si="10"/>
        <v>0</v>
      </c>
      <c r="G33" s="31">
        <f t="shared" si="10"/>
        <v>0.7440676697357587</v>
      </c>
      <c r="H33" s="31">
        <f t="shared" si="10"/>
        <v>1.1537562799392453</v>
      </c>
      <c r="I33" s="31">
        <f t="shared" si="10"/>
        <v>0.3132774348106514</v>
      </c>
      <c r="J33" s="31">
        <f t="shared" si="10"/>
        <v>0</v>
      </c>
    </row>
    <row r="34" spans="1:10" ht="6.75" customHeight="1">
      <c r="A34" s="20"/>
      <c r="B34" s="20"/>
      <c r="C34" s="22"/>
      <c r="D34" s="22"/>
      <c r="E34" s="22"/>
      <c r="F34" s="22"/>
      <c r="G34" s="22"/>
      <c r="H34" s="22"/>
      <c r="I34" s="22"/>
      <c r="J34" s="22"/>
    </row>
    <row r="35" spans="1:2" ht="15" customHeight="1">
      <c r="A35" s="23" t="s">
        <v>71</v>
      </c>
      <c r="B35" s="1" t="s">
        <v>72</v>
      </c>
    </row>
    <row r="36" ht="15" customHeight="1">
      <c r="B36" s="1" t="s">
        <v>73</v>
      </c>
    </row>
    <row r="37" spans="3:10" ht="15" customHeight="1">
      <c r="C37" s="47" t="s">
        <v>74</v>
      </c>
      <c r="D37" s="65" t="s">
        <v>75</v>
      </c>
      <c r="E37" s="65"/>
      <c r="F37" s="65"/>
      <c r="G37" s="65"/>
      <c r="H37" s="65"/>
      <c r="I37" s="46"/>
      <c r="J37" s="64" t="s">
        <v>0</v>
      </c>
    </row>
    <row r="38" spans="3:10" ht="15" customHeight="1">
      <c r="C38" s="47"/>
      <c r="D38" s="24"/>
      <c r="E38" s="25"/>
      <c r="F38" s="25" t="s">
        <v>76</v>
      </c>
      <c r="G38" s="24"/>
      <c r="H38" s="24"/>
      <c r="I38" s="26"/>
      <c r="J38" s="64"/>
    </row>
    <row r="39" ht="15" customHeight="1">
      <c r="B39" s="1" t="s">
        <v>77</v>
      </c>
    </row>
  </sheetData>
  <mergeCells count="18">
    <mergeCell ref="J37:J38"/>
    <mergeCell ref="D37:I37"/>
    <mergeCell ref="C37:C38"/>
    <mergeCell ref="A2:J2"/>
    <mergeCell ref="A7:B7"/>
    <mergeCell ref="A8:B8"/>
    <mergeCell ref="F5:F6"/>
    <mergeCell ref="J5:J6"/>
    <mergeCell ref="A5:B6"/>
    <mergeCell ref="A19:B19"/>
    <mergeCell ref="A20:B20"/>
    <mergeCell ref="A24:B24"/>
    <mergeCell ref="A33:B33"/>
    <mergeCell ref="A25:B25"/>
    <mergeCell ref="A26:B26"/>
    <mergeCell ref="A31:B31"/>
    <mergeCell ref="A23:B23"/>
    <mergeCell ref="A27:A30"/>
  </mergeCells>
  <printOptions/>
  <pageMargins left="0.5905511811023623" right="0.7874015748031497" top="0.5905511811023623" bottom="0.7874015748031497" header="0.5118110236220472" footer="0.3937007874015748"/>
  <pageSetup firstPageNumber="48" useFirstPageNumber="1" horizontalDpi="300" verticalDpi="300" orientation="portrait" paperSize="9" scale="97" r:id="rId2"/>
  <headerFooter alignWithMargins="0">
    <oddFooter>&amp;C&amp;"ＭＳ 明朝,標準"－&amp;P－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showZeros="0" tabSelected="1" workbookViewId="0" topLeftCell="A21">
      <selection activeCell="D42" sqref="D42"/>
    </sheetView>
  </sheetViews>
  <sheetFormatPr defaultColWidth="9.00390625" defaultRowHeight="13.5"/>
  <cols>
    <col min="1" max="1" width="10.625" style="1" customWidth="1"/>
    <col min="2" max="2" width="5.625" style="1" customWidth="1"/>
    <col min="3" max="3" width="5.625" style="34" customWidth="1"/>
    <col min="4" max="15" width="5.625" style="1" customWidth="1"/>
    <col min="16" max="16384" width="9.00390625" style="1" customWidth="1"/>
  </cols>
  <sheetData>
    <row r="1" ht="13.5">
      <c r="O1" s="12" t="s">
        <v>31</v>
      </c>
    </row>
    <row r="3" ht="15" customHeight="1" thickBot="1">
      <c r="A3" s="1" t="s">
        <v>32</v>
      </c>
    </row>
    <row r="4" spans="1:13" ht="18" customHeight="1">
      <c r="A4" s="72" t="s">
        <v>1</v>
      </c>
      <c r="B4" s="125"/>
      <c r="C4" s="73"/>
      <c r="D4" s="72" t="s">
        <v>2</v>
      </c>
      <c r="E4" s="73"/>
      <c r="F4" s="106" t="s">
        <v>33</v>
      </c>
      <c r="G4" s="70"/>
      <c r="H4" s="70"/>
      <c r="I4" s="70"/>
      <c r="J4" s="106" t="s">
        <v>34</v>
      </c>
      <c r="K4" s="70"/>
      <c r="L4" s="70"/>
      <c r="M4" s="70"/>
    </row>
    <row r="5" spans="1:13" ht="18" customHeight="1">
      <c r="A5" s="118"/>
      <c r="B5" s="118"/>
      <c r="C5" s="75"/>
      <c r="D5" s="118"/>
      <c r="E5" s="75"/>
      <c r="F5" s="115" t="s">
        <v>35</v>
      </c>
      <c r="G5" s="116"/>
      <c r="H5" s="115" t="s">
        <v>7</v>
      </c>
      <c r="I5" s="116"/>
      <c r="J5" s="115" t="s">
        <v>36</v>
      </c>
      <c r="K5" s="116"/>
      <c r="L5" s="115" t="s">
        <v>37</v>
      </c>
      <c r="M5" s="117"/>
    </row>
    <row r="6" spans="1:13" s="2" customFormat="1" ht="30" customHeight="1">
      <c r="A6" s="96" t="s">
        <v>2</v>
      </c>
      <c r="B6" s="120"/>
      <c r="C6" s="121"/>
      <c r="D6" s="113">
        <f>E7+E8+E9+E10</f>
        <v>497</v>
      </c>
      <c r="E6" s="114"/>
      <c r="F6" s="113">
        <f>SUM(G7:G10)</f>
        <v>395</v>
      </c>
      <c r="G6" s="113"/>
      <c r="H6" s="41"/>
      <c r="I6" s="41">
        <f>SUM(I7:I10)</f>
        <v>102</v>
      </c>
      <c r="J6" s="113">
        <f>K7+K8+K9+K10</f>
        <v>476</v>
      </c>
      <c r="K6" s="113"/>
      <c r="L6" s="41"/>
      <c r="M6" s="41">
        <f>SUM(M7:M10)</f>
        <v>21</v>
      </c>
    </row>
    <row r="7" spans="1:13" ht="15" customHeight="1">
      <c r="A7" s="119" t="s">
        <v>38</v>
      </c>
      <c r="B7" s="120"/>
      <c r="C7" s="121"/>
      <c r="D7" s="22"/>
      <c r="E7" s="22">
        <f>G7+I7</f>
        <v>6</v>
      </c>
      <c r="F7" s="22"/>
      <c r="G7" s="42">
        <v>6</v>
      </c>
      <c r="H7" s="22"/>
      <c r="I7" s="42">
        <v>0</v>
      </c>
      <c r="J7" s="22"/>
      <c r="K7" s="42">
        <v>6</v>
      </c>
      <c r="L7" s="22"/>
      <c r="M7" s="42">
        <v>0</v>
      </c>
    </row>
    <row r="8" spans="1:13" ht="15" customHeight="1">
      <c r="A8" s="119" t="s">
        <v>39</v>
      </c>
      <c r="B8" s="120"/>
      <c r="C8" s="121"/>
      <c r="D8" s="43"/>
      <c r="E8" s="22">
        <f>G8+I8</f>
        <v>290</v>
      </c>
      <c r="F8" s="22"/>
      <c r="G8" s="42">
        <v>271</v>
      </c>
      <c r="H8" s="22"/>
      <c r="I8" s="42">
        <v>19</v>
      </c>
      <c r="J8" s="43"/>
      <c r="K8" s="42">
        <v>286</v>
      </c>
      <c r="L8" s="22"/>
      <c r="M8" s="42">
        <v>4</v>
      </c>
    </row>
    <row r="9" spans="1:13" ht="15" customHeight="1">
      <c r="A9" s="119" t="s">
        <v>40</v>
      </c>
      <c r="B9" s="120"/>
      <c r="C9" s="121"/>
      <c r="D9" s="22"/>
      <c r="E9" s="22">
        <f>G9+I9</f>
        <v>183</v>
      </c>
      <c r="F9" s="22"/>
      <c r="G9" s="42">
        <v>110</v>
      </c>
      <c r="H9" s="22"/>
      <c r="I9" s="42">
        <v>73</v>
      </c>
      <c r="J9" s="22"/>
      <c r="K9" s="42">
        <v>168</v>
      </c>
      <c r="L9" s="22"/>
      <c r="M9" s="42">
        <v>15</v>
      </c>
    </row>
    <row r="10" spans="1:13" ht="15" customHeight="1" thickBot="1">
      <c r="A10" s="122" t="s">
        <v>41</v>
      </c>
      <c r="B10" s="123"/>
      <c r="C10" s="124"/>
      <c r="D10" s="44"/>
      <c r="E10" s="44">
        <f>G10+I10</f>
        <v>18</v>
      </c>
      <c r="F10" s="44"/>
      <c r="G10" s="45">
        <v>8</v>
      </c>
      <c r="H10" s="44"/>
      <c r="I10" s="45">
        <v>10</v>
      </c>
      <c r="J10" s="44"/>
      <c r="K10" s="45">
        <v>16</v>
      </c>
      <c r="L10" s="44"/>
      <c r="M10" s="45">
        <v>2</v>
      </c>
    </row>
    <row r="11" ht="19.5" customHeight="1">
      <c r="A11" s="1" t="s">
        <v>42</v>
      </c>
    </row>
    <row r="12" ht="15" customHeight="1"/>
    <row r="13" ht="15" customHeight="1"/>
    <row r="14" ht="18" customHeight="1" thickBot="1">
      <c r="A14" s="1" t="s">
        <v>78</v>
      </c>
    </row>
    <row r="15" spans="1:15" ht="18" customHeight="1">
      <c r="A15" s="84" t="s">
        <v>43</v>
      </c>
      <c r="B15" s="82" t="s">
        <v>2</v>
      </c>
      <c r="C15" s="73"/>
      <c r="D15" s="106" t="s">
        <v>44</v>
      </c>
      <c r="E15" s="107"/>
      <c r="F15" s="107"/>
      <c r="G15" s="107"/>
      <c r="H15" s="107"/>
      <c r="I15" s="108"/>
      <c r="J15" s="98" t="s">
        <v>45</v>
      </c>
      <c r="K15" s="99"/>
      <c r="L15" s="82" t="s">
        <v>46</v>
      </c>
      <c r="M15" s="73"/>
      <c r="N15" s="98" t="s">
        <v>47</v>
      </c>
      <c r="O15" s="102"/>
    </row>
    <row r="16" spans="1:15" ht="30" customHeight="1">
      <c r="A16" s="75"/>
      <c r="B16" s="83"/>
      <c r="C16" s="75"/>
      <c r="D16" s="109" t="s">
        <v>2</v>
      </c>
      <c r="E16" s="110"/>
      <c r="F16" s="111" t="s">
        <v>48</v>
      </c>
      <c r="G16" s="112"/>
      <c r="H16" s="111" t="s">
        <v>29</v>
      </c>
      <c r="I16" s="112"/>
      <c r="J16" s="100"/>
      <c r="K16" s="101"/>
      <c r="L16" s="83"/>
      <c r="M16" s="75"/>
      <c r="N16" s="103"/>
      <c r="O16" s="104"/>
    </row>
    <row r="17" spans="1:15" s="14" customFormat="1" ht="30" customHeight="1">
      <c r="A17" s="38" t="s">
        <v>2</v>
      </c>
      <c r="B17" s="41"/>
      <c r="C17" s="41">
        <f>SUM(C18:C19)</f>
        <v>804</v>
      </c>
      <c r="D17" s="41"/>
      <c r="E17" s="14">
        <f>SUM(E18:E19)</f>
        <v>734</v>
      </c>
      <c r="F17" s="41"/>
      <c r="G17" s="14">
        <f>SUM(G18:G19)</f>
        <v>139</v>
      </c>
      <c r="H17" s="41"/>
      <c r="I17" s="14">
        <f>SUM(I18:I19)</f>
        <v>595</v>
      </c>
      <c r="J17" s="41"/>
      <c r="K17" s="14">
        <f>SUM(K18:K19)</f>
        <v>20</v>
      </c>
      <c r="L17" s="41"/>
      <c r="M17" s="14">
        <f>SUM(M18:M19)</f>
        <v>10</v>
      </c>
      <c r="N17" s="41"/>
      <c r="O17" s="14">
        <f>SUM(O18:O19)</f>
        <v>40</v>
      </c>
    </row>
    <row r="18" spans="1:15" ht="15" customHeight="1">
      <c r="A18" s="37" t="s">
        <v>6</v>
      </c>
      <c r="B18" s="22"/>
      <c r="C18" s="22">
        <f>SUM(E18+K18+M18+O18)</f>
        <v>530</v>
      </c>
      <c r="D18" s="22"/>
      <c r="E18" s="1">
        <f>G18+I18</f>
        <v>484</v>
      </c>
      <c r="F18" s="22"/>
      <c r="G18" s="42">
        <v>95</v>
      </c>
      <c r="H18" s="22"/>
      <c r="I18" s="42">
        <v>389</v>
      </c>
      <c r="J18" s="22"/>
      <c r="K18" s="42">
        <v>17</v>
      </c>
      <c r="L18" s="22"/>
      <c r="M18" s="42">
        <v>6</v>
      </c>
      <c r="N18" s="22"/>
      <c r="O18" s="42">
        <v>23</v>
      </c>
    </row>
    <row r="19" spans="1:15" ht="15" customHeight="1" thickBot="1">
      <c r="A19" s="49" t="s">
        <v>7</v>
      </c>
      <c r="B19" s="44"/>
      <c r="C19" s="44">
        <f>E19+K19+M19+O19</f>
        <v>274</v>
      </c>
      <c r="D19" s="44"/>
      <c r="E19" s="44">
        <f>G19+I19</f>
        <v>250</v>
      </c>
      <c r="F19" s="44"/>
      <c r="G19" s="45">
        <v>44</v>
      </c>
      <c r="H19" s="44"/>
      <c r="I19" s="45">
        <v>206</v>
      </c>
      <c r="J19" s="44"/>
      <c r="K19" s="45">
        <v>3</v>
      </c>
      <c r="L19" s="44"/>
      <c r="M19" s="44">
        <v>4</v>
      </c>
      <c r="N19" s="44"/>
      <c r="O19" s="50">
        <v>17</v>
      </c>
    </row>
    <row r="20" ht="15" customHeight="1"/>
    <row r="21" ht="15" customHeight="1"/>
    <row r="22" ht="18" customHeight="1" thickBot="1">
      <c r="A22" s="1" t="s">
        <v>80</v>
      </c>
    </row>
    <row r="23" spans="1:15" ht="18" customHeight="1">
      <c r="A23" s="72" t="s">
        <v>49</v>
      </c>
      <c r="B23" s="72"/>
      <c r="C23" s="84"/>
      <c r="D23" s="5"/>
      <c r="E23" s="5" t="s">
        <v>2</v>
      </c>
      <c r="F23" s="6"/>
      <c r="G23" s="27"/>
      <c r="H23" s="5" t="s">
        <v>50</v>
      </c>
      <c r="I23" s="6"/>
      <c r="J23" s="27"/>
      <c r="K23" s="5" t="s">
        <v>51</v>
      </c>
      <c r="L23" s="6"/>
      <c r="M23" s="27"/>
      <c r="N23" s="5" t="s">
        <v>52</v>
      </c>
      <c r="O23" s="5"/>
    </row>
    <row r="24" spans="1:15" ht="18" customHeight="1">
      <c r="A24" s="74"/>
      <c r="B24" s="74"/>
      <c r="C24" s="105"/>
      <c r="D24" s="7" t="s">
        <v>2</v>
      </c>
      <c r="E24" s="8" t="s">
        <v>6</v>
      </c>
      <c r="F24" s="8" t="s">
        <v>7</v>
      </c>
      <c r="G24" s="8" t="s">
        <v>2</v>
      </c>
      <c r="H24" s="8" t="s">
        <v>6</v>
      </c>
      <c r="I24" s="8" t="s">
        <v>7</v>
      </c>
      <c r="J24" s="8" t="s">
        <v>2</v>
      </c>
      <c r="K24" s="8" t="s">
        <v>6</v>
      </c>
      <c r="L24" s="8" t="s">
        <v>7</v>
      </c>
      <c r="M24" s="8" t="s">
        <v>2</v>
      </c>
      <c r="N24" s="8" t="s">
        <v>6</v>
      </c>
      <c r="O24" s="28" t="s">
        <v>7</v>
      </c>
    </row>
    <row r="25" spans="1:15" s="14" customFormat="1" ht="30" customHeight="1">
      <c r="A25" s="96" t="s">
        <v>2</v>
      </c>
      <c r="B25" s="96"/>
      <c r="C25" s="97"/>
      <c r="D25" s="14">
        <f aca="true" t="shared" si="0" ref="D25:D31">SUM(E25:F25)</f>
        <v>443</v>
      </c>
      <c r="E25" s="14">
        <f>SUM(E26+E33+E35+E36+E39)</f>
        <v>283</v>
      </c>
      <c r="F25" s="14">
        <f>SUM(F26+F33+F35+F36+F39)</f>
        <v>160</v>
      </c>
      <c r="G25" s="14">
        <f aca="true" t="shared" si="1" ref="G25:G31">SUM(H25:I25)</f>
        <v>7</v>
      </c>
      <c r="H25" s="14">
        <f>SUM(H26+H33+H35+H36+H39)</f>
        <v>3</v>
      </c>
      <c r="I25" s="14">
        <f>SUM(I26+I33+I35+I36+I39)</f>
        <v>4</v>
      </c>
      <c r="J25" s="14">
        <f aca="true" t="shared" si="2" ref="J25:J31">SUM(K25:L25)</f>
        <v>34</v>
      </c>
      <c r="K25" s="14">
        <f>SUM(K26+K33+K35+K36+K39)</f>
        <v>20</v>
      </c>
      <c r="L25" s="14">
        <f>SUM(L26+L33+L35+L36+L39)</f>
        <v>14</v>
      </c>
      <c r="M25" s="14">
        <f aca="true" t="shared" si="3" ref="M25:M30">SUM(N25:O25)</f>
        <v>402</v>
      </c>
      <c r="N25" s="14">
        <f>SUM(N26+N33+N35+N36+N39)</f>
        <v>260</v>
      </c>
      <c r="O25" s="14">
        <f>SUM(O26+O33+O35+O36+O39)</f>
        <v>142</v>
      </c>
    </row>
    <row r="26" spans="1:15" ht="19.5" customHeight="1">
      <c r="A26" s="85" t="s">
        <v>53</v>
      </c>
      <c r="B26" s="77"/>
      <c r="C26" s="78"/>
      <c r="D26" s="29">
        <f t="shared" si="0"/>
        <v>426</v>
      </c>
      <c r="E26" s="29">
        <f>SUM(E27:E31)</f>
        <v>273</v>
      </c>
      <c r="F26" s="29">
        <f>SUM(F27:F31)</f>
        <v>153</v>
      </c>
      <c r="G26" s="29">
        <f t="shared" si="1"/>
        <v>7</v>
      </c>
      <c r="H26" s="29">
        <f>SUM(H27:H31)</f>
        <v>3</v>
      </c>
      <c r="I26" s="29">
        <f>SUM(I27:I31)</f>
        <v>4</v>
      </c>
      <c r="J26" s="29">
        <f>SUM(K26:L26)</f>
        <v>34</v>
      </c>
      <c r="K26" s="29">
        <v>20</v>
      </c>
      <c r="L26" s="29">
        <v>14</v>
      </c>
      <c r="M26" s="29">
        <f t="shared" si="3"/>
        <v>385</v>
      </c>
      <c r="N26" s="29">
        <f>SUM(N27:N31)</f>
        <v>250</v>
      </c>
      <c r="O26" s="29">
        <f>SUM(O27:O31)</f>
        <v>135</v>
      </c>
    </row>
    <row r="27" spans="1:15" ht="18" customHeight="1">
      <c r="A27" s="92" t="s">
        <v>54</v>
      </c>
      <c r="B27" s="87"/>
      <c r="C27" s="88"/>
      <c r="D27" s="1">
        <f t="shared" si="0"/>
        <v>3</v>
      </c>
      <c r="E27" s="1">
        <f aca="true" t="shared" si="4" ref="E27:F31">H27+K27+N27</f>
        <v>2</v>
      </c>
      <c r="F27" s="1">
        <f t="shared" si="4"/>
        <v>1</v>
      </c>
      <c r="G27" s="1">
        <f t="shared" si="1"/>
        <v>0</v>
      </c>
      <c r="H27" s="1">
        <v>0</v>
      </c>
      <c r="I27" s="1">
        <v>0</v>
      </c>
      <c r="J27" s="1">
        <f t="shared" si="2"/>
        <v>0</v>
      </c>
      <c r="L27" s="1">
        <v>0</v>
      </c>
      <c r="M27" s="1">
        <f t="shared" si="3"/>
        <v>3</v>
      </c>
      <c r="N27" s="1">
        <v>2</v>
      </c>
      <c r="O27" s="1">
        <v>1</v>
      </c>
    </row>
    <row r="28" spans="1:15" ht="18" customHeight="1">
      <c r="A28" s="92" t="s">
        <v>55</v>
      </c>
      <c r="B28" s="87"/>
      <c r="C28" s="88"/>
      <c r="D28" s="1">
        <f t="shared" si="0"/>
        <v>1</v>
      </c>
      <c r="E28" s="1">
        <f t="shared" si="4"/>
        <v>0</v>
      </c>
      <c r="F28" s="1">
        <f t="shared" si="4"/>
        <v>1</v>
      </c>
      <c r="G28" s="1">
        <f t="shared" si="1"/>
        <v>0</v>
      </c>
      <c r="H28" s="1">
        <v>0</v>
      </c>
      <c r="I28" s="1">
        <v>0</v>
      </c>
      <c r="J28" s="1">
        <f t="shared" si="2"/>
        <v>0</v>
      </c>
      <c r="K28" s="1">
        <v>0</v>
      </c>
      <c r="L28" s="1">
        <v>0</v>
      </c>
      <c r="M28" s="1">
        <f t="shared" si="3"/>
        <v>1</v>
      </c>
      <c r="N28" s="1">
        <v>0</v>
      </c>
      <c r="O28" s="1">
        <v>1</v>
      </c>
    </row>
    <row r="29" spans="1:13" ht="18" customHeight="1">
      <c r="A29" s="92" t="s">
        <v>56</v>
      </c>
      <c r="B29" s="87"/>
      <c r="C29" s="88"/>
      <c r="D29" s="1">
        <f t="shared" si="0"/>
        <v>0</v>
      </c>
      <c r="E29" s="1">
        <f t="shared" si="4"/>
        <v>0</v>
      </c>
      <c r="F29" s="1">
        <f t="shared" si="4"/>
        <v>0</v>
      </c>
      <c r="G29" s="1">
        <f t="shared" si="1"/>
        <v>0</v>
      </c>
      <c r="H29" s="1">
        <v>0</v>
      </c>
      <c r="I29" s="1">
        <v>0</v>
      </c>
      <c r="J29" s="1">
        <f t="shared" si="2"/>
        <v>0</v>
      </c>
      <c r="K29" s="1">
        <v>0</v>
      </c>
      <c r="L29" s="1">
        <v>0</v>
      </c>
      <c r="M29" s="1">
        <f t="shared" si="3"/>
        <v>0</v>
      </c>
    </row>
    <row r="30" spans="1:15" ht="18" customHeight="1">
      <c r="A30" s="92" t="s">
        <v>57</v>
      </c>
      <c r="B30" s="87"/>
      <c r="C30" s="88"/>
      <c r="D30" s="1">
        <f t="shared" si="0"/>
        <v>0</v>
      </c>
      <c r="E30" s="1">
        <f t="shared" si="4"/>
        <v>0</v>
      </c>
      <c r="F30" s="1">
        <f t="shared" si="4"/>
        <v>0</v>
      </c>
      <c r="G30" s="1">
        <f t="shared" si="1"/>
        <v>0</v>
      </c>
      <c r="H30" s="1">
        <v>0</v>
      </c>
      <c r="I30" s="1">
        <v>0</v>
      </c>
      <c r="J30" s="1">
        <f t="shared" si="2"/>
        <v>0</v>
      </c>
      <c r="K30" s="1">
        <v>0</v>
      </c>
      <c r="L30" s="1">
        <v>0</v>
      </c>
      <c r="M30" s="1">
        <f t="shared" si="3"/>
        <v>0</v>
      </c>
      <c r="N30" s="1">
        <v>0</v>
      </c>
      <c r="O30" s="1">
        <v>0</v>
      </c>
    </row>
    <row r="31" spans="1:15" ht="18" customHeight="1">
      <c r="A31" s="93" t="s">
        <v>30</v>
      </c>
      <c r="B31" s="94"/>
      <c r="C31" s="95"/>
      <c r="D31" s="1">
        <f t="shared" si="0"/>
        <v>422</v>
      </c>
      <c r="E31" s="1">
        <f>H31+K31+N31</f>
        <v>271</v>
      </c>
      <c r="F31" s="1">
        <f t="shared" si="4"/>
        <v>151</v>
      </c>
      <c r="G31" s="1">
        <f t="shared" si="1"/>
        <v>7</v>
      </c>
      <c r="H31" s="1">
        <v>3</v>
      </c>
      <c r="I31" s="1">
        <v>4</v>
      </c>
      <c r="J31" s="1">
        <f t="shared" si="2"/>
        <v>34</v>
      </c>
      <c r="K31" s="1">
        <v>20</v>
      </c>
      <c r="L31" s="1">
        <v>14</v>
      </c>
      <c r="M31" s="1">
        <f>SUM(N31:O31)</f>
        <v>381</v>
      </c>
      <c r="N31" s="1">
        <v>248</v>
      </c>
      <c r="O31" s="1">
        <v>133</v>
      </c>
    </row>
    <row r="32" spans="1:3" ht="18" customHeight="1">
      <c r="A32" s="92" t="s">
        <v>58</v>
      </c>
      <c r="B32" s="87"/>
      <c r="C32" s="88"/>
    </row>
    <row r="33" spans="1:13" s="29" customFormat="1" ht="19.5" customHeight="1">
      <c r="A33" s="85" t="s">
        <v>59</v>
      </c>
      <c r="B33" s="77"/>
      <c r="C33" s="78"/>
      <c r="D33" s="29">
        <f>SUM(E33:F33)</f>
        <v>0</v>
      </c>
      <c r="E33" s="29">
        <f aca="true" t="shared" si="5" ref="E33:F37">H33+K33+N33</f>
        <v>0</v>
      </c>
      <c r="F33" s="29">
        <f t="shared" si="5"/>
        <v>0</v>
      </c>
      <c r="G33" s="29">
        <f>SUM(H33:I33)</f>
        <v>0</v>
      </c>
      <c r="H33" s="29">
        <v>0</v>
      </c>
      <c r="I33" s="29">
        <v>0</v>
      </c>
      <c r="J33" s="29">
        <f>SUM(K33:L33)</f>
        <v>0</v>
      </c>
      <c r="K33" s="29">
        <v>0</v>
      </c>
      <c r="L33" s="29">
        <v>0</v>
      </c>
      <c r="M33" s="29">
        <f>SUM(N33:O33)</f>
        <v>0</v>
      </c>
    </row>
    <row r="34" spans="1:15" ht="15" customHeight="1">
      <c r="A34" s="92" t="s">
        <v>60</v>
      </c>
      <c r="B34" s="87"/>
      <c r="C34" s="88"/>
      <c r="D34" s="1">
        <f>SUM(E34:F34)</f>
        <v>0</v>
      </c>
      <c r="E34" s="1">
        <f t="shared" si="5"/>
        <v>0</v>
      </c>
      <c r="F34" s="1">
        <f t="shared" si="5"/>
        <v>0</v>
      </c>
      <c r="G34" s="1">
        <f>SUM(H34:I34)</f>
        <v>0</v>
      </c>
      <c r="H34" s="1">
        <v>0</v>
      </c>
      <c r="I34" s="1">
        <v>0</v>
      </c>
      <c r="J34" s="1">
        <f>SUM(K34:L34)</f>
        <v>0</v>
      </c>
      <c r="K34" s="1">
        <v>0</v>
      </c>
      <c r="L34" s="1">
        <v>0</v>
      </c>
      <c r="M34" s="1">
        <f>SUM(N34:O34)</f>
        <v>0</v>
      </c>
      <c r="N34" s="1">
        <v>0</v>
      </c>
      <c r="O34" s="1">
        <v>0</v>
      </c>
    </row>
    <row r="35" spans="1:15" s="29" customFormat="1" ht="19.5" customHeight="1">
      <c r="A35" s="85" t="s">
        <v>61</v>
      </c>
      <c r="B35" s="77"/>
      <c r="C35" s="78"/>
      <c r="D35" s="29">
        <f>SUM(E35:F35)</f>
        <v>0</v>
      </c>
      <c r="E35" s="29">
        <f t="shared" si="5"/>
        <v>0</v>
      </c>
      <c r="F35" s="29">
        <f t="shared" si="5"/>
        <v>0</v>
      </c>
      <c r="G35" s="29">
        <f>SUM(H35:I35)</f>
        <v>0</v>
      </c>
      <c r="H35" s="29">
        <v>0</v>
      </c>
      <c r="I35" s="29">
        <v>0</v>
      </c>
      <c r="J35" s="29">
        <f>SUM(K35:L35)</f>
        <v>0</v>
      </c>
      <c r="K35" s="29">
        <v>0</v>
      </c>
      <c r="L35" s="29">
        <v>0</v>
      </c>
      <c r="M35" s="29">
        <f>SUM(N35:O35)</f>
        <v>0</v>
      </c>
      <c r="N35" s="29">
        <v>0</v>
      </c>
      <c r="O35" s="29">
        <v>0</v>
      </c>
    </row>
    <row r="36" spans="1:15" s="29" customFormat="1" ht="19.5" customHeight="1">
      <c r="A36" s="85" t="s">
        <v>62</v>
      </c>
      <c r="B36" s="77"/>
      <c r="C36" s="78"/>
      <c r="D36" s="29">
        <f>SUM(E36:F36)</f>
        <v>17</v>
      </c>
      <c r="E36" s="29">
        <f t="shared" si="5"/>
        <v>10</v>
      </c>
      <c r="F36" s="29">
        <f t="shared" si="5"/>
        <v>7</v>
      </c>
      <c r="G36" s="29">
        <f>SUM(H36:I36)</f>
        <v>0</v>
      </c>
      <c r="H36" s="29">
        <v>0</v>
      </c>
      <c r="I36" s="29">
        <v>0</v>
      </c>
      <c r="J36" s="29">
        <f>SUM(K36:L36)</f>
        <v>0</v>
      </c>
      <c r="L36" s="29">
        <v>0</v>
      </c>
      <c r="M36" s="29">
        <f>SUM(N36:O36)</f>
        <v>17</v>
      </c>
      <c r="N36" s="29">
        <v>10</v>
      </c>
      <c r="O36" s="29">
        <v>7</v>
      </c>
    </row>
    <row r="37" spans="1:15" ht="15" customHeight="1">
      <c r="A37" s="86" t="s">
        <v>63</v>
      </c>
      <c r="B37" s="87"/>
      <c r="C37" s="88"/>
      <c r="D37" s="33">
        <f>SUM(E37:F37)</f>
        <v>12</v>
      </c>
      <c r="E37" s="33">
        <f t="shared" si="5"/>
        <v>7</v>
      </c>
      <c r="F37" s="33">
        <f t="shared" si="5"/>
        <v>5</v>
      </c>
      <c r="G37" s="33">
        <f>SUM(H37:I37)</f>
        <v>0</v>
      </c>
      <c r="H37" s="33">
        <v>0</v>
      </c>
      <c r="I37" s="33">
        <v>0</v>
      </c>
      <c r="J37" s="33">
        <f>SUM(K37:L37)</f>
        <v>0</v>
      </c>
      <c r="K37" s="33">
        <v>0</v>
      </c>
      <c r="L37" s="33">
        <v>0</v>
      </c>
      <c r="M37" s="33">
        <f>SUM(N37:O37)</f>
        <v>12</v>
      </c>
      <c r="N37" s="33">
        <v>7</v>
      </c>
      <c r="O37" s="33">
        <v>5</v>
      </c>
    </row>
    <row r="38" spans="1:3" ht="15" customHeight="1">
      <c r="A38" s="86" t="s">
        <v>79</v>
      </c>
      <c r="B38" s="87"/>
      <c r="C38" s="88"/>
    </row>
    <row r="39" spans="1:14" s="29" customFormat="1" ht="19.5" customHeight="1" thickBot="1">
      <c r="A39" s="89" t="s">
        <v>64</v>
      </c>
      <c r="B39" s="90"/>
      <c r="C39" s="91"/>
      <c r="D39" s="29">
        <f>SUM(E39:F39)</f>
        <v>0</v>
      </c>
      <c r="E39" s="29">
        <f>H39+K39+N39</f>
        <v>0</v>
      </c>
      <c r="F39" s="29">
        <f>I39+L39+O39</f>
        <v>0</v>
      </c>
      <c r="G39" s="29">
        <f>SUM(H39:I39)</f>
        <v>0</v>
      </c>
      <c r="H39" s="29">
        <v>0</v>
      </c>
      <c r="I39" s="29">
        <v>0</v>
      </c>
      <c r="J39" s="29">
        <f>SUM(K39:L39)</f>
        <v>0</v>
      </c>
      <c r="K39" s="29">
        <v>0</v>
      </c>
      <c r="L39" s="29">
        <v>0</v>
      </c>
      <c r="M39" s="29">
        <f>SUM(N39:O39)</f>
        <v>0</v>
      </c>
      <c r="N39" s="29">
        <v>0</v>
      </c>
    </row>
    <row r="40" spans="1:15" s="29" customFormat="1" ht="19.5" customHeight="1" thickTop="1">
      <c r="A40" s="76" t="s">
        <v>65</v>
      </c>
      <c r="B40" s="77"/>
      <c r="C40" s="78"/>
      <c r="D40" s="35">
        <f aca="true" t="shared" si="6" ref="D40:O40">D26/D25*100</f>
        <v>96.16252821670429</v>
      </c>
      <c r="E40" s="35">
        <f t="shared" si="6"/>
        <v>96.46643109540636</v>
      </c>
      <c r="F40" s="35">
        <f t="shared" si="6"/>
        <v>95.625</v>
      </c>
      <c r="G40" s="35">
        <f t="shared" si="6"/>
        <v>100</v>
      </c>
      <c r="H40" s="35">
        <f t="shared" si="6"/>
        <v>100</v>
      </c>
      <c r="I40" s="35">
        <f t="shared" si="6"/>
        <v>100</v>
      </c>
      <c r="J40" s="35">
        <f t="shared" si="6"/>
        <v>100</v>
      </c>
      <c r="K40" s="35">
        <f t="shared" si="6"/>
        <v>100</v>
      </c>
      <c r="L40" s="35">
        <f t="shared" si="6"/>
        <v>100</v>
      </c>
      <c r="M40" s="35">
        <f t="shared" si="6"/>
        <v>95.77114427860697</v>
      </c>
      <c r="N40" s="35">
        <f t="shared" si="6"/>
        <v>96.15384615384616</v>
      </c>
      <c r="O40" s="35">
        <f t="shared" si="6"/>
        <v>95.07042253521126</v>
      </c>
    </row>
    <row r="41" spans="1:15" s="29" customFormat="1" ht="19.5" customHeight="1" thickBot="1">
      <c r="A41" s="79" t="s">
        <v>66</v>
      </c>
      <c r="B41" s="80"/>
      <c r="C41" s="81"/>
      <c r="D41" s="36">
        <f aca="true" t="shared" si="7" ref="D41:O41">D35/D25*100</f>
        <v>0</v>
      </c>
      <c r="E41" s="36">
        <f t="shared" si="7"/>
        <v>0</v>
      </c>
      <c r="F41" s="36">
        <f t="shared" si="7"/>
        <v>0</v>
      </c>
      <c r="G41" s="36">
        <f t="shared" si="7"/>
        <v>0</v>
      </c>
      <c r="H41" s="36">
        <f t="shared" si="7"/>
        <v>0</v>
      </c>
      <c r="I41" s="36">
        <f t="shared" si="7"/>
        <v>0</v>
      </c>
      <c r="J41" s="36">
        <f t="shared" si="7"/>
        <v>0</v>
      </c>
      <c r="K41" s="36">
        <f t="shared" si="7"/>
        <v>0</v>
      </c>
      <c r="L41" s="36">
        <f t="shared" si="7"/>
        <v>0</v>
      </c>
      <c r="M41" s="36">
        <f t="shared" si="7"/>
        <v>0</v>
      </c>
      <c r="N41" s="36">
        <f t="shared" si="7"/>
        <v>0</v>
      </c>
      <c r="O41" s="36">
        <f t="shared" si="7"/>
        <v>0</v>
      </c>
    </row>
    <row r="42" ht="13.5">
      <c r="A42" s="1" t="s">
        <v>67</v>
      </c>
    </row>
  </sheetData>
  <mergeCells count="43">
    <mergeCell ref="A9:C9"/>
    <mergeCell ref="A10:C10"/>
    <mergeCell ref="A4:C5"/>
    <mergeCell ref="A6:C6"/>
    <mergeCell ref="A7:C7"/>
    <mergeCell ref="A8:C8"/>
    <mergeCell ref="L5:M5"/>
    <mergeCell ref="J4:M4"/>
    <mergeCell ref="F4:I4"/>
    <mergeCell ref="D4:E5"/>
    <mergeCell ref="F5:G5"/>
    <mergeCell ref="J6:K6"/>
    <mergeCell ref="F6:G6"/>
    <mergeCell ref="D6:E6"/>
    <mergeCell ref="H5:I5"/>
    <mergeCell ref="J5:K5"/>
    <mergeCell ref="L15:M16"/>
    <mergeCell ref="J15:K16"/>
    <mergeCell ref="N15:O16"/>
    <mergeCell ref="A23:C24"/>
    <mergeCell ref="D15:I15"/>
    <mergeCell ref="D16:E16"/>
    <mergeCell ref="F16:G16"/>
    <mergeCell ref="H16:I16"/>
    <mergeCell ref="A25:C25"/>
    <mergeCell ref="A26:C26"/>
    <mergeCell ref="A27:C27"/>
    <mergeCell ref="A34:C34"/>
    <mergeCell ref="A35:C35"/>
    <mergeCell ref="A28:C28"/>
    <mergeCell ref="A29:C29"/>
    <mergeCell ref="A30:C30"/>
    <mergeCell ref="A31:C31"/>
    <mergeCell ref="A40:C40"/>
    <mergeCell ref="A41:C41"/>
    <mergeCell ref="B15:C16"/>
    <mergeCell ref="A15:A16"/>
    <mergeCell ref="A36:C36"/>
    <mergeCell ref="A37:C37"/>
    <mergeCell ref="A38:C38"/>
    <mergeCell ref="A39:C39"/>
    <mergeCell ref="A32:C32"/>
    <mergeCell ref="A33:C33"/>
  </mergeCells>
  <printOptions/>
  <pageMargins left="0.7874015748031497" right="0.5905511811023623" top="0.5905511811023623" bottom="0.7874015748031497" header="0.5118110236220472" footer="0.3937007874015748"/>
  <pageSetup firstPageNumber="49" useFirstPageNumber="1" horizontalDpi="300" verticalDpi="300" orientation="portrait" paperSize="9" r:id="rId2"/>
  <headerFooter alignWithMargins="0">
    <oddFooter>&amp;C&amp;"ＭＳ 明朝,標準"－&amp;P－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愛知県教育委員会</dc:creator>
  <cp:keywords/>
  <dc:description/>
  <cp:lastModifiedBy>愛知県</cp:lastModifiedBy>
  <cp:lastPrinted>2011-08-22T03:19:03Z</cp:lastPrinted>
  <dcterms:created xsi:type="dcterms:W3CDTF">1998-08-24T02:44:41Z</dcterms:created>
  <dcterms:modified xsi:type="dcterms:W3CDTF">2011-08-22T03:58:48Z</dcterms:modified>
  <cp:category/>
  <cp:version/>
  <cp:contentType/>
  <cp:contentStatus/>
</cp:coreProperties>
</file>