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40_事務局\020_管理課\02固有ー２\071病・管理\02経理\21予算・決算・監査\11地方公営企業会計関係書\H30年度\301015_\"/>
    </mc:Choice>
  </mc:AlternateContent>
  <workbookProtection workbookPassword="B319" lockStructure="1"/>
  <bookViews>
    <workbookView xWindow="0" yWindow="0" windowWidth="20490" windowHeight="640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KV80" i="4" s="1"/>
  <c r="ET7" i="5"/>
  <c r="KC80" i="4" s="1"/>
  <c r="ES7" i="5"/>
  <c r="ER7" i="5"/>
  <c r="MH79" i="4" s="1"/>
  <c r="EQ7" i="5"/>
  <c r="LO79" i="4" s="1"/>
  <c r="EP7" i="5"/>
  <c r="KV79" i="4" s="1"/>
  <c r="EO7" i="5"/>
  <c r="EN7" i="5"/>
  <c r="JJ79" i="4" s="1"/>
  <c r="EL7" i="5"/>
  <c r="HM80" i="4" s="1"/>
  <c r="EK7" i="5"/>
  <c r="GT80" i="4" s="1"/>
  <c r="EJ7" i="5"/>
  <c r="EI7" i="5"/>
  <c r="FH80" i="4" s="1"/>
  <c r="EH7" i="5"/>
  <c r="EG7" i="5"/>
  <c r="HM79" i="4" s="1"/>
  <c r="EF7" i="5"/>
  <c r="EE7" i="5"/>
  <c r="GA79" i="4" s="1"/>
  <c r="ED7" i="5"/>
  <c r="EC7" i="5"/>
  <c r="EO79" i="4" s="1"/>
  <c r="EA7" i="5"/>
  <c r="DZ7" i="5"/>
  <c r="BZ80" i="4" s="1"/>
  <c r="DY7" i="5"/>
  <c r="BG80" i="4" s="1"/>
  <c r="DX7" i="5"/>
  <c r="AN80" i="4" s="1"/>
  <c r="DW7" i="5"/>
  <c r="DV7" i="5"/>
  <c r="DU7" i="5"/>
  <c r="BZ79" i="4" s="1"/>
  <c r="DT7" i="5"/>
  <c r="BG79" i="4" s="1"/>
  <c r="DS7" i="5"/>
  <c r="DR7" i="5"/>
  <c r="DP7" i="5"/>
  <c r="MN56" i="4" s="1"/>
  <c r="DO7" i="5"/>
  <c r="LY56" i="4" s="1"/>
  <c r="DN7" i="5"/>
  <c r="DM7" i="5"/>
  <c r="DL7" i="5"/>
  <c r="KF56" i="4" s="1"/>
  <c r="DK7" i="5"/>
  <c r="MN55" i="4" s="1"/>
  <c r="DJ7" i="5"/>
  <c r="DI7" i="5"/>
  <c r="LJ55" i="4" s="1"/>
  <c r="DH7" i="5"/>
  <c r="KU55" i="4" s="1"/>
  <c r="DG7" i="5"/>
  <c r="KF55" i="4" s="1"/>
  <c r="DE7" i="5"/>
  <c r="DD7" i="5"/>
  <c r="IK56" i="4" s="1"/>
  <c r="DC7" i="5"/>
  <c r="DB7" i="5"/>
  <c r="HG56" i="4" s="1"/>
  <c r="DA7" i="5"/>
  <c r="CZ7" i="5"/>
  <c r="CY7" i="5"/>
  <c r="CX7" i="5"/>
  <c r="HV55" i="4" s="1"/>
  <c r="CW7" i="5"/>
  <c r="CV7" i="5"/>
  <c r="CT7" i="5"/>
  <c r="FL56" i="4" s="1"/>
  <c r="CS7" i="5"/>
  <c r="EW56" i="4" s="1"/>
  <c r="CR7" i="5"/>
  <c r="CQ7" i="5"/>
  <c r="CP7" i="5"/>
  <c r="DD56" i="4" s="1"/>
  <c r="CO7" i="5"/>
  <c r="FL55" i="4" s="1"/>
  <c r="CN7" i="5"/>
  <c r="CM7" i="5"/>
  <c r="EH55" i="4" s="1"/>
  <c r="CL7" i="5"/>
  <c r="DS55" i="4" s="1"/>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HV34" i="4" s="1"/>
  <c r="BJ7" i="5"/>
  <c r="HG34" i="4" s="1"/>
  <c r="BI7" i="5"/>
  <c r="BH7" i="5"/>
  <c r="IZ33" i="4" s="1"/>
  <c r="BG7" i="5"/>
  <c r="IK33" i="4" s="1"/>
  <c r="BF7" i="5"/>
  <c r="HV33" i="4" s="1"/>
  <c r="BE7" i="5"/>
  <c r="BD7" i="5"/>
  <c r="GR33" i="4" s="1"/>
  <c r="BB7" i="5"/>
  <c r="BA7" i="5"/>
  <c r="AZ7" i="5"/>
  <c r="AY7" i="5"/>
  <c r="AX7" i="5"/>
  <c r="AW7" i="5"/>
  <c r="FL33" i="4" s="1"/>
  <c r="AV7" i="5"/>
  <c r="AU7" i="5"/>
  <c r="EH33" i="4" s="1"/>
  <c r="AT7" i="5"/>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ID8" i="4" s="1"/>
  <c r="X6" i="5"/>
  <c r="W6" i="5"/>
  <c r="CN12" i="4" s="1"/>
  <c r="V6" i="5"/>
  <c r="U6" i="5"/>
  <c r="B12" i="4" s="1"/>
  <c r="T6" i="5"/>
  <c r="S6" i="5"/>
  <c r="R6" i="5"/>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H90" i="4"/>
  <c r="F90" i="4"/>
  <c r="B90" i="4"/>
  <c r="MH80" i="4"/>
  <c r="JJ80" i="4"/>
  <c r="GA80" i="4"/>
  <c r="EO80" i="4"/>
  <c r="CS80" i="4"/>
  <c r="U80" i="4"/>
  <c r="KC79" i="4"/>
  <c r="GT79" i="4"/>
  <c r="FH79" i="4"/>
  <c r="CS79" i="4"/>
  <c r="AN79" i="4"/>
  <c r="U79" i="4"/>
  <c r="LJ56" i="4"/>
  <c r="KU56" i="4"/>
  <c r="IZ56" i="4"/>
  <c r="HV56" i="4"/>
  <c r="GR56" i="4"/>
  <c r="EH56" i="4"/>
  <c r="DS56" i="4"/>
  <c r="BX56" i="4"/>
  <c r="AT56" i="4"/>
  <c r="P56" i="4"/>
  <c r="LY55" i="4"/>
  <c r="IZ55" i="4"/>
  <c r="IK55" i="4"/>
  <c r="HG55" i="4"/>
  <c r="GR55" i="4"/>
  <c r="EW55" i="4"/>
  <c r="BX55" i="4"/>
  <c r="BI55" i="4"/>
  <c r="AT55" i="4"/>
  <c r="AE55" i="4"/>
  <c r="P55" i="4"/>
  <c r="MN34" i="4"/>
  <c r="LY34" i="4"/>
  <c r="LJ34" i="4"/>
  <c r="KU34" i="4"/>
  <c r="KF34" i="4"/>
  <c r="IZ34" i="4"/>
  <c r="GR34" i="4"/>
  <c r="FL34" i="4"/>
  <c r="EW34" i="4"/>
  <c r="EH34" i="4"/>
  <c r="DS34" i="4"/>
  <c r="DD34" i="4"/>
  <c r="BX34" i="4"/>
  <c r="P34" i="4"/>
  <c r="LY33" i="4"/>
  <c r="KU33" i="4"/>
  <c r="HG33" i="4"/>
  <c r="EW33" i="4"/>
  <c r="DS33" i="4"/>
  <c r="BX33" i="4"/>
  <c r="AE33" i="4"/>
  <c r="P33" i="4"/>
  <c r="JW12" i="4"/>
  <c r="EG12" i="4"/>
  <c r="AU12" i="4"/>
  <c r="LP10" i="4"/>
  <c r="ID10" i="4"/>
  <c r="FZ10" i="4"/>
  <c r="EG10" i="4"/>
  <c r="CN10" i="4"/>
  <c r="B10" i="4"/>
  <c r="LP8" i="4"/>
  <c r="JW8" i="4"/>
  <c r="B8"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<sst xmlns="http://schemas.openxmlformats.org/spreadsheetml/2006/main" count="355" uniqueCount="148">
  <si>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</si>
  <si>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</si>
  <si>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</si>
  <si>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</si>
  <si>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</si>
  <si>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</si>
  <si>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</si>
  <si>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</si>
  <si>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</si>
  <si>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</si>
  <si>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</si>
  <si>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</si>
  <si>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</si>
  <si>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</si>
  <si>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</si>
  <si>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</si>
  <si>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</si>
  <si>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</si>
  <si>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</si>
  <si>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</si>
  <si>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</si>
  <si>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</si>
  <si>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</si>
  <si>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</si>
  <si>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</si>
  <si>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</si>
  <si>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</si>
  <si>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</si>
  <si>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</si>
  <si>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</si>
  <si>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</si>
  <si>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</si>
  <si>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</si>
  <si>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</si>
  <si>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</si>
  <si>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</si>
  <si>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</si>
  <si>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</si>
  <si>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</si>
  <si>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</si>
  <si>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</si>
  <si>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</si>
  <si>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</si>
  <si>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</si>
  <si>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</si>
  <si>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</si>
  <si>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</si>
  <si>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</si>
  <si>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</si>
  <si>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</si>
  <si>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</si>
  <si>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</si>
  <si>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</si>
  <si>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</si>
  <si>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</si>
  <si>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</si>
  <si>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</si>
  <si>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</si>
  <si>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</si>
  <si>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</si>
  <si>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</si>
  <si>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</si>
  <si>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</si>
  <si>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</si>
  <si>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</si>
  <si>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</si>
  <si>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</si>
  <si>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</si>
  <si>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</si>
  <si>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</si>
  <si>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</si>
  <si>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</si>
  <si>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</si>
  <si>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</si>
  <si>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</si>
  <si>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</si>
  <si>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</si>
  <si>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</si>
  <si>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</si>
  <si>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</si>
  <si>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</si>
  <si>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</si>
  <si>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</si>
  <si>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</si>
  <si>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</si>
  <si>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</si>
  <si>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</si>
  <si>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</si>
  <si>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</si>
  <si>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</si>
  <si>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</si>
  <si>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</si>
  <si>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</si>
  <si>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</si>
  <si>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</si>
  <si>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</si>
  <si>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</si>
  <si>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</si>
  <si>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</si>
  <si>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</si>
  <si>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</si>
  <si>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</si>
  <si>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</si>
  <si>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</si>
  <si>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</si>
  <si>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</si>
  <si>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</si>
  <si>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</si>
  <si>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</si>
  <si>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</si>
  <si>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</si>
  <si>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</si>
  <si>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</si>
  <si>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</si>
  <si>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</si>
  <si>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</si>
  <si>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</si>
  <si>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</si>
  <si>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</si>
  <si>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</si>
  <si>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</si>
  <si>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</si>
  <si>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</si>
  <si>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</si>
  <si>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西知多医療厚生組合（事業会計分）</t>
  </si>
  <si>
    <t>西知多総合病院</t>
  </si>
  <si>
    <t>当然財務</t>
  </si>
  <si>
    <t>病院事業</t>
  </si>
  <si>
    <t>一般病院</t>
  </si>
  <si>
    <t>400床以上～500床未満</t>
  </si>
  <si>
    <t>直営</t>
  </si>
  <si>
    <t>対象</t>
  </si>
  <si>
    <t>ド 透 I 訓</t>
  </si>
  <si>
    <t>救 臨 感 災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</si>
  <si>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</si>
  <si>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</si>
  <si>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</si>
  <si>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</si>
  <si>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</si>
  <si>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</si>
  <si>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</si>
  <si>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</si>
  <si>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</si>
  <si>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知多半構想区域内において、医療従事者・医療設備ともに最も充実した病院の１つとなっており、これらの医療資源を最大限に有効活用し、へき地医療を除く５疾病（がん、脳卒中、急性心筋梗塞、糖尿病、精神疾患）５事業（救急医療、災害時における医療、周産期医療、小児救急医療を含む小児医療））を担ってます。
　また、救急医療の充実と地域連携の強化を大きな使命として、５疾病５事業の充実・発展を図っていくことが、知多半島医療圏北西部地域における当院の役割であることから、がんの集学的治療が行えるよう、放射線線治療の実施（平成３１年度開始予定）に向けた準備を進めています。</t>
    <rPh sb="69" eb="70">
      <t>チ</t>
    </rPh>
    <rPh sb="70" eb="72">
      <t>イリョウ</t>
    </rPh>
    <rPh sb="73" eb="74">
      <t>ノゾ</t>
    </rPh>
    <rPh sb="82" eb="85">
      <t>ノウソッチュウ</t>
    </rPh>
    <rPh sb="134" eb="135">
      <t>フク</t>
    </rPh>
    <rPh sb="136" eb="138">
      <t>ショウニ</t>
    </rPh>
    <rPh sb="138" eb="140">
      <t>イリョウ</t>
    </rPh>
    <rPh sb="143" eb="144">
      <t>ニナ</t>
    </rPh>
    <rPh sb="154" eb="156">
      <t>キュウキュウ</t>
    </rPh>
    <rPh sb="156" eb="158">
      <t>イリョウ</t>
    </rPh>
    <rPh sb="159" eb="161">
      <t>ジュウジツ</t>
    </rPh>
    <rPh sb="162" eb="164">
      <t>チイキ</t>
    </rPh>
    <rPh sb="164" eb="166">
      <t>レンケイ</t>
    </rPh>
    <rPh sb="167" eb="169">
      <t>キョウカ</t>
    </rPh>
    <rPh sb="170" eb="171">
      <t>オオ</t>
    </rPh>
    <rPh sb="173" eb="175">
      <t>シメイ</t>
    </rPh>
    <rPh sb="180" eb="182">
      <t>シッペイ</t>
    </rPh>
    <rPh sb="183" eb="185">
      <t>ジギョウ</t>
    </rPh>
    <rPh sb="205" eb="207">
      <t>イリョウ</t>
    </rPh>
    <rPh sb="207" eb="208">
      <t>ケン</t>
    </rPh>
    <rPh sb="208" eb="210">
      <t>ホクセイ</t>
    </rPh>
    <rPh sb="210" eb="211">
      <t>ブ</t>
    </rPh>
    <rPh sb="211" eb="213">
      <t>チイキ</t>
    </rPh>
    <rPh sb="220" eb="222">
      <t>ヤクワリ</t>
    </rPh>
    <rPh sb="233" eb="234">
      <t>アツ</t>
    </rPh>
    <rPh sb="234" eb="235">
      <t>マナ</t>
    </rPh>
    <rPh sb="235" eb="236">
      <t>テキ</t>
    </rPh>
    <rPh sb="236" eb="238">
      <t>チリョウ</t>
    </rPh>
    <rPh sb="239" eb="240">
      <t>オコナ</t>
    </rPh>
    <rPh sb="245" eb="247">
      <t>ホウシャ</t>
    </rPh>
    <rPh sb="247" eb="248">
      <t>セン</t>
    </rPh>
    <rPh sb="248" eb="249">
      <t>セン</t>
    </rPh>
    <rPh sb="252" eb="254">
      <t>ジッシ</t>
    </rPh>
    <rPh sb="255" eb="257">
      <t>ヘイセイ</t>
    </rPh>
    <rPh sb="259" eb="261">
      <t>ネンド</t>
    </rPh>
    <rPh sb="261" eb="263">
      <t>カイシ</t>
    </rPh>
    <rPh sb="263" eb="265">
      <t>ヨテイ</t>
    </rPh>
    <rPh sb="267" eb="268">
      <t>ム</t>
    </rPh>
    <rPh sb="270" eb="272">
      <t>ジュンビ</t>
    </rPh>
    <rPh sb="273" eb="274">
      <t>スス</t>
    </rPh>
    <phoneticPr fontId="5"/>
  </si>
  <si>
    <t>　平成２８年度は、平成２７年度に稼働していなかった病床を一部稼働させた結果などから、入院患者数が増加し、「④病床利用率」の値が上昇したことに伴い、入院収益も増加したため、「①経常収支比率」、「②医業収支比率」及び「⑦職員給与費対医業収益比率」の項目において、前年度比較との数値は改善されました。ただし、開院２年目で、まだ稼動していない病床があるなど、病院運営としては、過渡的な状況であるため、類似病院との比較では、下回っている状況です。なお、「⑧材料費対医業収益比率」については、経費削減を図るため、後発医薬品の使用促進を行った効果により、前年度から更に数値が向上しました。
　また、平成２８年度からＤＰＣ対象病院となり、診療実績及び医療の質の向上等に努めた結果、｢⑤入院患者１人１日当たり収益｣及び｢⑥外来患者１人１日当たり収益｣がともに増加しているが、類似病院との比較のおいては、低い数値となっているため、更なる診療単価の向上に努めていく必要があります。</t>
    <rPh sb="1" eb="3">
      <t>ヘイセイ</t>
    </rPh>
    <rPh sb="5" eb="7">
      <t>ネンド</t>
    </rPh>
    <rPh sb="9" eb="11">
      <t>ヘイセイ</t>
    </rPh>
    <rPh sb="13" eb="15">
      <t>ネンド</t>
    </rPh>
    <rPh sb="16" eb="18">
      <t>カドウ</t>
    </rPh>
    <rPh sb="25" eb="27">
      <t>ビョウショウ</t>
    </rPh>
    <rPh sb="28" eb="30">
      <t>イチブ</t>
    </rPh>
    <rPh sb="30" eb="32">
      <t>カドウ</t>
    </rPh>
    <rPh sb="35" eb="37">
      <t>ケッカ</t>
    </rPh>
    <rPh sb="42" eb="44">
      <t>ニュウイン</t>
    </rPh>
    <rPh sb="44" eb="46">
      <t>カンジャ</t>
    </rPh>
    <rPh sb="46" eb="47">
      <t>スウ</t>
    </rPh>
    <rPh sb="48" eb="50">
      <t>ゾウカ</t>
    </rPh>
    <rPh sb="54" eb="56">
      <t>ビョウショウ</t>
    </rPh>
    <rPh sb="56" eb="59">
      <t>リヨウリツ</t>
    </rPh>
    <rPh sb="61" eb="62">
      <t>アタイ</t>
    </rPh>
    <rPh sb="63" eb="65">
      <t>ジョウショウ</t>
    </rPh>
    <rPh sb="70" eb="71">
      <t>トモナ</t>
    </rPh>
    <rPh sb="73" eb="75">
      <t>ニュウイン</t>
    </rPh>
    <rPh sb="75" eb="77">
      <t>シュウエキ</t>
    </rPh>
    <rPh sb="78" eb="80">
      <t>ゾウカ</t>
    </rPh>
    <rPh sb="104" eb="105">
      <t>オヨ</t>
    </rPh>
    <rPh sb="108" eb="110">
      <t>ショクイン</t>
    </rPh>
    <rPh sb="110" eb="112">
      <t>キュウヨ</t>
    </rPh>
    <rPh sb="112" eb="113">
      <t>ヒ</t>
    </rPh>
    <rPh sb="113" eb="114">
      <t>タイ</t>
    </rPh>
    <rPh sb="114" eb="116">
      <t>イギョウ</t>
    </rPh>
    <rPh sb="116" eb="118">
      <t>シュウエキ</t>
    </rPh>
    <rPh sb="118" eb="120">
      <t>ヒリツ</t>
    </rPh>
    <rPh sb="122" eb="124">
      <t>コウモク</t>
    </rPh>
    <rPh sb="129" eb="132">
      <t>ゼンネンド</t>
    </rPh>
    <rPh sb="132" eb="134">
      <t>ヒカク</t>
    </rPh>
    <rPh sb="136" eb="138">
      <t>スウチ</t>
    </rPh>
    <rPh sb="139" eb="141">
      <t>カイゼン</t>
    </rPh>
    <rPh sb="151" eb="153">
      <t>カイイン</t>
    </rPh>
    <rPh sb="154" eb="156">
      <t>ネンメ</t>
    </rPh>
    <rPh sb="160" eb="162">
      <t>カドウ</t>
    </rPh>
    <rPh sb="167" eb="169">
      <t>ビョウショウ</t>
    </rPh>
    <rPh sb="175" eb="177">
      <t>ビョウイン</t>
    </rPh>
    <rPh sb="177" eb="179">
      <t>ウンエイ</t>
    </rPh>
    <rPh sb="184" eb="187">
      <t>カトテキ</t>
    </rPh>
    <rPh sb="188" eb="190">
      <t>ジョウキョウ</t>
    </rPh>
    <rPh sb="196" eb="198">
      <t>ルイジ</t>
    </rPh>
    <rPh sb="198" eb="200">
      <t>ビョウイン</t>
    </rPh>
    <rPh sb="202" eb="204">
      <t>ヒカク</t>
    </rPh>
    <rPh sb="207" eb="209">
      <t>シタマワ</t>
    </rPh>
    <rPh sb="213" eb="215">
      <t>ジョウキョウ</t>
    </rPh>
    <rPh sb="223" eb="226">
      <t>ザイリョウヒ</t>
    </rPh>
    <rPh sb="226" eb="227">
      <t>タイ</t>
    </rPh>
    <rPh sb="227" eb="229">
      <t>イギョウ</t>
    </rPh>
    <rPh sb="229" eb="231">
      <t>シュウエキ</t>
    </rPh>
    <rPh sb="231" eb="233">
      <t>ヒリツ</t>
    </rPh>
    <rPh sb="240" eb="242">
      <t>ケイヒ</t>
    </rPh>
    <rPh sb="242" eb="244">
      <t>サクゲン</t>
    </rPh>
    <rPh sb="245" eb="246">
      <t>ハカ</t>
    </rPh>
    <rPh sb="250" eb="252">
      <t>コウハツ</t>
    </rPh>
    <rPh sb="252" eb="255">
      <t>イヤクヒン</t>
    </rPh>
    <rPh sb="256" eb="258">
      <t>シヨウ</t>
    </rPh>
    <rPh sb="258" eb="260">
      <t>ソクシン</t>
    </rPh>
    <rPh sb="261" eb="262">
      <t>オコナ</t>
    </rPh>
    <rPh sb="264" eb="266">
      <t>コウカ</t>
    </rPh>
    <rPh sb="270" eb="273">
      <t>ゼンネンド</t>
    </rPh>
    <rPh sb="275" eb="276">
      <t>サラ</t>
    </rPh>
    <rPh sb="277" eb="279">
      <t>スウチ</t>
    </rPh>
    <rPh sb="280" eb="282">
      <t>コウジョウ</t>
    </rPh>
    <rPh sb="292" eb="294">
      <t>ヘイセイ</t>
    </rPh>
    <rPh sb="296" eb="298">
      <t>ネンド</t>
    </rPh>
    <rPh sb="324" eb="325">
      <t>トウ</t>
    </rPh>
    <rPh sb="329" eb="331">
      <t>ケッカ</t>
    </rPh>
    <rPh sb="334" eb="336">
      <t>ニュウイン</t>
    </rPh>
    <rPh sb="336" eb="338">
      <t>カンジャ</t>
    </rPh>
    <rPh sb="339" eb="340">
      <t>ニン</t>
    </rPh>
    <rPh sb="341" eb="342">
      <t>ニチ</t>
    </rPh>
    <rPh sb="342" eb="343">
      <t>ア</t>
    </rPh>
    <rPh sb="345" eb="347">
      <t>シュウエキ</t>
    </rPh>
    <rPh sb="348" eb="349">
      <t>オヨ</t>
    </rPh>
    <rPh sb="352" eb="354">
      <t>ガイライ</t>
    </rPh>
    <rPh sb="370" eb="372">
      <t>ゾウカ</t>
    </rPh>
    <rPh sb="378" eb="380">
      <t>ルイジ</t>
    </rPh>
    <rPh sb="380" eb="382">
      <t>ビョウイン</t>
    </rPh>
    <rPh sb="384" eb="386">
      <t>ヒカク</t>
    </rPh>
    <rPh sb="392" eb="393">
      <t>ヒク</t>
    </rPh>
    <rPh sb="394" eb="396">
      <t>スウチ</t>
    </rPh>
    <rPh sb="405" eb="406">
      <t>サラ</t>
    </rPh>
    <rPh sb="408" eb="410">
      <t>シンリョウ</t>
    </rPh>
    <rPh sb="410" eb="412">
      <t>タンカ</t>
    </rPh>
    <rPh sb="413" eb="415">
      <t>コウジョウ</t>
    </rPh>
    <rPh sb="416" eb="417">
      <t>ツト</t>
    </rPh>
    <rPh sb="421" eb="423">
      <t>ヒツヨウ</t>
    </rPh>
    <phoneticPr fontId="5"/>
  </si>
  <si>
    <t>　開院２年目の過渡期であるとはいえ、経営的に、大変厳しい状況下であります。
　平成２８年度に策定した改革プランで、経営改善に向けた具体的な取組を示しており、各取組項目における目標を確実に達成できるように推進していき、収益面では、新規施設基準の取得及び地域連携の強化等により収益を向上させ、また、費用面においては、医薬品費及び診療材料の価格交渉をはじめとする経費削減に向けた取組を実施し、経営の健全化を目指します。なお、安心で安全な質の高い医療を継続的に提供し、断らない救急、平成３１年度開始予定の放射線治療及び現在中止となっている分べんの取扱い開始等地域の医療ニーズに応えられるよう、更なる医師確保にも努めていきます。</t>
    <rPh sb="1" eb="3">
      <t>カイイン</t>
    </rPh>
    <rPh sb="4" eb="6">
      <t>ネンメ</t>
    </rPh>
    <rPh sb="7" eb="10">
      <t>カトキ</t>
    </rPh>
    <rPh sb="18" eb="20">
      <t>ケイエイ</t>
    </rPh>
    <rPh sb="20" eb="21">
      <t>テキ</t>
    </rPh>
    <rPh sb="23" eb="25">
      <t>タイヘン</t>
    </rPh>
    <rPh sb="25" eb="26">
      <t>キビ</t>
    </rPh>
    <rPh sb="28" eb="30">
      <t>ジョウキョウ</t>
    </rPh>
    <rPh sb="30" eb="31">
      <t>カ</t>
    </rPh>
    <rPh sb="39" eb="41">
      <t>ヘイセイ</t>
    </rPh>
    <rPh sb="43" eb="45">
      <t>ネンド</t>
    </rPh>
    <rPh sb="46" eb="48">
      <t>サクテイ</t>
    </rPh>
    <rPh sb="50" eb="52">
      <t>カイカク</t>
    </rPh>
    <rPh sb="57" eb="59">
      <t>ケイエイ</t>
    </rPh>
    <rPh sb="59" eb="61">
      <t>カイゼン</t>
    </rPh>
    <rPh sb="62" eb="63">
      <t>ム</t>
    </rPh>
    <rPh sb="65" eb="68">
      <t>グタイテキ</t>
    </rPh>
    <rPh sb="69" eb="71">
      <t>トリクミ</t>
    </rPh>
    <rPh sb="72" eb="73">
      <t>シメ</t>
    </rPh>
    <rPh sb="78" eb="79">
      <t>カク</t>
    </rPh>
    <rPh sb="79" eb="81">
      <t>トリクミ</t>
    </rPh>
    <rPh sb="81" eb="83">
      <t>コウモク</t>
    </rPh>
    <rPh sb="87" eb="89">
      <t>モクヒョウ</t>
    </rPh>
    <rPh sb="90" eb="92">
      <t>カクジツ</t>
    </rPh>
    <rPh sb="93" eb="95">
      <t>タッセイ</t>
    </rPh>
    <rPh sb="101" eb="103">
      <t>スイシン</t>
    </rPh>
    <rPh sb="108" eb="110">
      <t>シュウエキ</t>
    </rPh>
    <rPh sb="110" eb="111">
      <t>メン</t>
    </rPh>
    <rPh sb="114" eb="116">
      <t>シンキ</t>
    </rPh>
    <rPh sb="116" eb="118">
      <t>シセツ</t>
    </rPh>
    <rPh sb="118" eb="120">
      <t>キジュン</t>
    </rPh>
    <rPh sb="121" eb="123">
      <t>シュトク</t>
    </rPh>
    <rPh sb="123" eb="124">
      <t>オヨ</t>
    </rPh>
    <rPh sb="125" eb="127">
      <t>チイキ</t>
    </rPh>
    <rPh sb="127" eb="129">
      <t>レンケイ</t>
    </rPh>
    <rPh sb="130" eb="132">
      <t>キョウカ</t>
    </rPh>
    <rPh sb="132" eb="133">
      <t>トウ</t>
    </rPh>
    <rPh sb="136" eb="138">
      <t>シュウエキ</t>
    </rPh>
    <rPh sb="139" eb="141">
      <t>コウジョウ</t>
    </rPh>
    <rPh sb="147" eb="149">
      <t>ヒヨウ</t>
    </rPh>
    <rPh sb="149" eb="150">
      <t>メン</t>
    </rPh>
    <rPh sb="156" eb="157">
      <t>イ</t>
    </rPh>
    <rPh sb="157" eb="159">
      <t>ヤクヒン</t>
    </rPh>
    <rPh sb="159" eb="160">
      <t>ヒ</t>
    </rPh>
    <rPh sb="160" eb="161">
      <t>オヨ</t>
    </rPh>
    <rPh sb="162" eb="164">
      <t>シンリョウ</t>
    </rPh>
    <rPh sb="164" eb="166">
      <t>ザイリョウ</t>
    </rPh>
    <rPh sb="167" eb="169">
      <t>カカク</t>
    </rPh>
    <rPh sb="169" eb="171">
      <t>コウショウ</t>
    </rPh>
    <rPh sb="178" eb="180">
      <t>ケイヒ</t>
    </rPh>
    <rPh sb="180" eb="182">
      <t>サクゲン</t>
    </rPh>
    <rPh sb="183" eb="184">
      <t>ム</t>
    </rPh>
    <rPh sb="186" eb="188">
      <t>トリクミ</t>
    </rPh>
    <rPh sb="189" eb="191">
      <t>ジッシ</t>
    </rPh>
    <rPh sb="193" eb="195">
      <t>ケイエイ</t>
    </rPh>
    <rPh sb="196" eb="199">
      <t>ケンゼンカ</t>
    </rPh>
    <rPh sb="200" eb="202">
      <t>メザ</t>
    </rPh>
    <rPh sb="209" eb="211">
      <t>アンシン</t>
    </rPh>
    <rPh sb="212" eb="214">
      <t>アンゼン</t>
    </rPh>
    <rPh sb="215" eb="216">
      <t>シツ</t>
    </rPh>
    <rPh sb="217" eb="218">
      <t>タカ</t>
    </rPh>
    <rPh sb="219" eb="221">
      <t>イリョウ</t>
    </rPh>
    <rPh sb="222" eb="225">
      <t>ケイゾクテキ</t>
    </rPh>
    <rPh sb="226" eb="228">
      <t>テイキョウ</t>
    </rPh>
    <rPh sb="230" eb="231">
      <t>コトワ</t>
    </rPh>
    <rPh sb="234" eb="236">
      <t>キュウキュウ</t>
    </rPh>
    <rPh sb="237" eb="239">
      <t>ヘイセイ</t>
    </rPh>
    <rPh sb="241" eb="243">
      <t>ネンド</t>
    </rPh>
    <rPh sb="243" eb="245">
      <t>カイシ</t>
    </rPh>
    <rPh sb="245" eb="247">
      <t>ヨテイ</t>
    </rPh>
    <rPh sb="248" eb="250">
      <t>ホウシャ</t>
    </rPh>
    <rPh sb="250" eb="251">
      <t>セン</t>
    </rPh>
    <rPh sb="251" eb="253">
      <t>チリョウ</t>
    </rPh>
    <rPh sb="253" eb="254">
      <t>オヨ</t>
    </rPh>
    <rPh sb="255" eb="257">
      <t>ゲンザイ</t>
    </rPh>
    <rPh sb="257" eb="259">
      <t>チュウシ</t>
    </rPh>
    <rPh sb="265" eb="266">
      <t>ブン</t>
    </rPh>
    <rPh sb="269" eb="271">
      <t>トリアツカ</t>
    </rPh>
    <rPh sb="272" eb="274">
      <t>カイシ</t>
    </rPh>
    <rPh sb="274" eb="275">
      <t>トウ</t>
    </rPh>
    <rPh sb="275" eb="277">
      <t>チイキ</t>
    </rPh>
    <rPh sb="278" eb="280">
      <t>イリョウ</t>
    </rPh>
    <rPh sb="284" eb="285">
      <t>コタ</t>
    </rPh>
    <rPh sb="292" eb="293">
      <t>サラ</t>
    </rPh>
    <rPh sb="295" eb="297">
      <t>イシ</t>
    </rPh>
    <rPh sb="297" eb="299">
      <t>カクホ</t>
    </rPh>
    <rPh sb="301" eb="302">
      <t>ツト</t>
    </rPh>
    <phoneticPr fontId="5"/>
  </si>
  <si>
    <t>非設置</t>
    <rPh sb="0" eb="1">
      <t>ヒ</t>
    </rPh>
    <rPh sb="1" eb="3">
      <t>セッチ</t>
    </rPh>
    <phoneticPr fontId="5"/>
  </si>
  <si>
    <t xml:space="preserve">　当院は、平成２７年５月に新病院として開院しているため、「①有形固定資産減価償却率」及び「②機械備品減価償却率」は、類似病院よりも低い値となっていますが、開院時に整備した医療機器等が法定耐用年数に近づいていくため、年々値が上昇してきます。
　なお、今後は、開院時に整備した医療機器等の更新に係る財源確保と、中長期的な更新計画の作成について、検討していく必要があります。
</t>
    <rPh sb="42" eb="43">
      <t>オヨ</t>
    </rPh>
    <rPh sb="46" eb="48">
      <t>キカイ</t>
    </rPh>
    <rPh sb="48" eb="50">
      <t>ビヒン</t>
    </rPh>
    <rPh sb="50" eb="52">
      <t>ゲンカ</t>
    </rPh>
    <rPh sb="52" eb="54">
      <t>ショウキャク</t>
    </rPh>
    <rPh sb="54" eb="55">
      <t>リツ</t>
    </rPh>
    <rPh sb="58" eb="60">
      <t>ルイジ</t>
    </rPh>
    <rPh sb="60" eb="62">
      <t>ビョウイン</t>
    </rPh>
    <rPh sb="65" eb="66">
      <t>ヒク</t>
    </rPh>
    <rPh sb="67" eb="68">
      <t>アタイ</t>
    </rPh>
    <rPh sb="77" eb="79">
      <t>カイイン</t>
    </rPh>
    <rPh sb="79" eb="80">
      <t>ジ</t>
    </rPh>
    <rPh sb="81" eb="83">
      <t>セイビ</t>
    </rPh>
    <rPh sb="85" eb="87">
      <t>イリョウ</t>
    </rPh>
    <rPh sb="91" eb="93">
      <t>ホウテイ</t>
    </rPh>
    <rPh sb="93" eb="95">
      <t>タイヨウ</t>
    </rPh>
    <rPh sb="95" eb="97">
      <t>ネンスウ</t>
    </rPh>
    <rPh sb="98" eb="99">
      <t>チカ</t>
    </rPh>
    <rPh sb="107" eb="109">
      <t>ネンネン</t>
    </rPh>
    <rPh sb="111" eb="113">
      <t>ジョウショウ</t>
    </rPh>
    <rPh sb="124" eb="126">
      <t>コンゴ</t>
    </rPh>
    <rPh sb="128" eb="130">
      <t>カイイン</t>
    </rPh>
    <rPh sb="130" eb="131">
      <t>ジ</t>
    </rPh>
    <rPh sb="132" eb="134">
      <t>セイビ</t>
    </rPh>
    <rPh sb="136" eb="138">
      <t>イリョウ</t>
    </rPh>
    <rPh sb="138" eb="141">
      <t>キキトウ</t>
    </rPh>
    <rPh sb="142" eb="144">
      <t>コウシン</t>
    </rPh>
    <rPh sb="145" eb="146">
      <t>カカ</t>
    </rPh>
    <rPh sb="147" eb="149">
      <t>ザイゲン</t>
    </rPh>
    <rPh sb="149" eb="151">
      <t>カクホ</t>
    </rPh>
    <rPh sb="153" eb="157">
      <t>チュウチョウキテキ</t>
    </rPh>
    <rPh sb="158" eb="160">
      <t>コウシン</t>
    </rPh>
    <rPh sb="160" eb="162">
      <t>ケイカク</t>
    </rPh>
    <rPh sb="163" eb="165">
      <t>サクセイ</t>
    </rPh>
    <rPh sb="170" eb="172">
      <t>ケントウ</t>
    </rPh>
    <rPh sb="176" eb="17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</si>
</sst>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2" fillId="0" borderId="5" xfId="1" applyFont="1" applyBorder="1" applyAlignment="1" applyProtection="1">
      <alignment horizontal="left" vertical="top" wrapText="1"/>
      <protection locked="0"/>
    </xf>
    <xf numFmtId="0" fontId="12" fillId="0" borderId="6" xfId="1" applyFont="1" applyBorder="1" applyAlignment="1" applyProtection="1">
      <alignment horizontal="left" vertical="top" wrapText="1"/>
      <protection locked="0"/>
    </xf>
    <xf numFmtId="0" fontId="12" fillId="0" borderId="7" xfId="1" applyFont="1" applyBorder="1" applyAlignment="1" applyProtection="1">
      <alignment horizontal="left" vertical="top" wrapText="1"/>
      <protection locked="0"/>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61.5</c:v>
                </c:pt>
                <c:pt idx="4">
                  <c:v>77.099999999999994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44984600"/>
        <c:axId val="55196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44984600"/>
        <c:axId val="551967368"/>
      </c:lineChart>
      <c:dateAx>
        <c:axId val="644984600"/>
        <c:scaling>
          <c:orientation val="minMax"/>
        </c:scaling>
        <c:delete val="1"/>
        <c:axPos val="b"/>
        <c:numFmt formatCode="ge" sourceLinked="1"/>
        <c:majorTickMark val="none"/>
        <c:minorTickMark val="none"/>
        <c:tickLblPos val="none"/>
        <c:crossAx val="551967368"/>
        <c:crosses val="autoZero"/>
        <c:auto val="1"/>
        <c:lblOffset val="100"/>
        <c:baseTimeUnit val="years"/>
      </c:dateAx>
      <c:valAx>
        <c:axId val="55196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498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11769</c:v>
                </c:pt>
                <c:pt idx="4">
                  <c:v>12237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50491168"/>
        <c:axId val="55049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50491168"/>
        <c:axId val="550491560"/>
      </c:lineChart>
      <c:dateAx>
        <c:axId val="550491168"/>
        <c:scaling>
          <c:orientation val="minMax"/>
        </c:scaling>
        <c:delete val="1"/>
        <c:axPos val="b"/>
        <c:numFmt formatCode="ge" sourceLinked="1"/>
        <c:majorTickMark val="none"/>
        <c:minorTickMark val="none"/>
        <c:tickLblPos val="none"/>
        <c:crossAx val="550491560"/>
        <c:crosses val="autoZero"/>
        <c:auto val="1"/>
        <c:lblOffset val="100"/>
        <c:baseTimeUnit val="years"/>
      </c:dateAx>
      <c:valAx>
        <c:axId val="550491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49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49568</c:v>
                </c:pt>
                <c:pt idx="4">
                  <c:v>51300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50492344"/>
        <c:axId val="54211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50492344"/>
        <c:axId val="542111912"/>
      </c:lineChart>
      <c:dateAx>
        <c:axId val="550492344"/>
        <c:scaling>
          <c:orientation val="minMax"/>
        </c:scaling>
        <c:delete val="1"/>
        <c:axPos val="b"/>
        <c:numFmt formatCode="ge" sourceLinked="1"/>
        <c:majorTickMark val="none"/>
        <c:minorTickMark val="none"/>
        <c:tickLblPos val="none"/>
        <c:crossAx val="542111912"/>
        <c:crosses val="autoZero"/>
        <c:auto val="1"/>
        <c:lblOffset val="100"/>
        <c:baseTimeUnit val="years"/>
      </c:dateAx>
      <c:valAx>
        <c:axId val="542111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49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14.9</c:v>
                </c:pt>
                <c:pt idx="4">
                  <c:v>31.7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51968152"/>
        <c:axId val="5519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51968152"/>
        <c:axId val="551968544"/>
      </c:lineChart>
      <c:dateAx>
        <c:axId val="551968152"/>
        <c:scaling>
          <c:orientation val="minMax"/>
        </c:scaling>
        <c:delete val="1"/>
        <c:axPos val="b"/>
        <c:numFmt formatCode="ge" sourceLinked="1"/>
        <c:majorTickMark val="none"/>
        <c:minorTickMark val="none"/>
        <c:tickLblPos val="none"/>
        <c:crossAx val="551968544"/>
        <c:crosses val="autoZero"/>
        <c:auto val="1"/>
        <c:lblOffset val="100"/>
        <c:baseTimeUnit val="years"/>
      </c:dateAx>
      <c:valAx>
        <c:axId val="55196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196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71.599999999999994</c:v>
                </c:pt>
                <c:pt idx="4">
                  <c:v>78.5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0769248"/>
        <c:axId val="31076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0769248"/>
        <c:axId val="310769640"/>
      </c:lineChart>
      <c:dateAx>
        <c:axId val="310769248"/>
        <c:scaling>
          <c:orientation val="minMax"/>
        </c:scaling>
        <c:delete val="1"/>
        <c:axPos val="b"/>
        <c:numFmt formatCode="ge" sourceLinked="1"/>
        <c:majorTickMark val="none"/>
        <c:minorTickMark val="none"/>
        <c:tickLblPos val="none"/>
        <c:crossAx val="310769640"/>
        <c:crosses val="autoZero"/>
        <c:auto val="1"/>
        <c:lblOffset val="100"/>
        <c:baseTimeUnit val="years"/>
      </c:dateAx>
      <c:valAx>
        <c:axId val="310769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76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86.5</c:v>
                </c:pt>
                <c:pt idx="4">
                  <c:v>90.5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0770424"/>
        <c:axId val="3107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0770424"/>
        <c:axId val="310770816"/>
      </c:lineChart>
      <c:dateAx>
        <c:axId val="310770424"/>
        <c:scaling>
          <c:orientation val="minMax"/>
        </c:scaling>
        <c:delete val="1"/>
        <c:axPos val="b"/>
        <c:numFmt formatCode="ge" sourceLinked="1"/>
        <c:majorTickMark val="none"/>
        <c:minorTickMark val="none"/>
        <c:tickLblPos val="none"/>
        <c:crossAx val="310770816"/>
        <c:crosses val="autoZero"/>
        <c:auto val="1"/>
        <c:lblOffset val="100"/>
        <c:baseTimeUnit val="years"/>
      </c:dateAx>
      <c:valAx>
        <c:axId val="31077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077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10.5</c:v>
                </c:pt>
                <c:pt idx="4">
                  <c:v>18.5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46635904"/>
        <c:axId val="54663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46635904"/>
        <c:axId val="546636296"/>
      </c:lineChart>
      <c:dateAx>
        <c:axId val="546635904"/>
        <c:scaling>
          <c:orientation val="minMax"/>
        </c:scaling>
        <c:delete val="1"/>
        <c:axPos val="b"/>
        <c:numFmt formatCode="ge" sourceLinked="1"/>
        <c:majorTickMark val="none"/>
        <c:minorTickMark val="none"/>
        <c:tickLblPos val="none"/>
        <c:crossAx val="546636296"/>
        <c:crosses val="autoZero"/>
        <c:auto val="1"/>
        <c:lblOffset val="100"/>
        <c:baseTimeUnit val="years"/>
      </c:dateAx>
      <c:valAx>
        <c:axId val="54663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63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24.2</c:v>
                </c:pt>
                <c:pt idx="4">
                  <c:v>40.1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49835600"/>
        <c:axId val="54983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49835600"/>
        <c:axId val="549835992"/>
      </c:lineChart>
      <c:dateAx>
        <c:axId val="549835600"/>
        <c:scaling>
          <c:orientation val="minMax"/>
        </c:scaling>
        <c:delete val="1"/>
        <c:axPos val="b"/>
        <c:numFmt formatCode="ge" sourceLinked="1"/>
        <c:majorTickMark val="none"/>
        <c:minorTickMark val="none"/>
        <c:tickLblPos val="none"/>
        <c:crossAx val="549835992"/>
        <c:crosses val="autoZero"/>
        <c:auto val="1"/>
        <c:lblOffset val="100"/>
        <c:baseTimeUnit val="years"/>
      </c:dateAx>
      <c:valAx>
        <c:axId val="54983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83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42026722</c:v>
                </c:pt>
                <c:pt idx="4">
                  <c:v>42294156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49836776"/>
        <c:axId val="54983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49836776"/>
        <c:axId val="549837168"/>
      </c:lineChart>
      <c:dateAx>
        <c:axId val="549836776"/>
        <c:scaling>
          <c:orientation val="minMax"/>
        </c:scaling>
        <c:delete val="1"/>
        <c:axPos val="b"/>
        <c:numFmt formatCode="ge" sourceLinked="1"/>
        <c:majorTickMark val="none"/>
        <c:minorTickMark val="none"/>
        <c:tickLblPos val="none"/>
        <c:crossAx val="549837168"/>
        <c:crosses val="autoZero"/>
        <c:auto val="1"/>
        <c:lblOffset val="100"/>
        <c:baseTimeUnit val="years"/>
      </c:dateAx>
      <c:valAx>
        <c:axId val="549837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983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24</c:v>
                </c:pt>
                <c:pt idx="4">
                  <c:v>22.8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46637080"/>
        <c:axId val="42131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46637080"/>
        <c:axId val="421316376"/>
      </c:lineChart>
      <c:dateAx>
        <c:axId val="546637080"/>
        <c:scaling>
          <c:orientation val="minMax"/>
        </c:scaling>
        <c:delete val="1"/>
        <c:axPos val="b"/>
        <c:numFmt formatCode="ge" sourceLinked="1"/>
        <c:majorTickMark val="none"/>
        <c:minorTickMark val="none"/>
        <c:tickLblPos val="none"/>
        <c:crossAx val="421316376"/>
        <c:crosses val="autoZero"/>
        <c:auto val="1"/>
        <c:lblOffset val="100"/>
        <c:baseTimeUnit val="years"/>
      </c:dateAx>
      <c:valAx>
        <c:axId val="42131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63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75.599999999999994</c:v>
                </c:pt>
                <c:pt idx="4">
                  <c:v>67.3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1317160"/>
        <c:axId val="42131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1317160"/>
        <c:axId val="421317552"/>
      </c:lineChart>
      <c:dateAx>
        <c:axId val="421317160"/>
        <c:scaling>
          <c:orientation val="minMax"/>
        </c:scaling>
        <c:delete val="1"/>
        <c:axPos val="b"/>
        <c:numFmt formatCode="ge" sourceLinked="1"/>
        <c:majorTickMark val="none"/>
        <c:minorTickMark val="none"/>
        <c:tickLblPos val="none"/>
        <c:crossAx val="421317552"/>
        <c:crosses val="autoZero"/>
        <c:auto val="1"/>
        <c:lblOffset val="100"/>
        <c:baseTimeUnit val="years"/>
      </c:dateAx>
      <c:valAx>
        <c:axId val="42131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31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49" zoomScale="85" zoomScaleNormal="85"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x14ac:dyDescent="0.15">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x14ac:dyDescent="0.15">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5" t="str">
        <f>データ!H6</f>
        <v>愛知県西知多医療厚生組合（事業会計分）　西知多総合病院</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x14ac:dyDescent="0.15">
      <c r="A8" s="2"/>
      <c r="B8" s="132" t="str">
        <f>データ!K6</f>
        <v>当然財務</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400床以上～500床未満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54" t="s">
        <v>146</v>
      </c>
      <c r="GA8" s="155"/>
      <c r="GB8" s="155"/>
      <c r="GC8" s="155"/>
      <c r="GD8" s="155"/>
      <c r="GE8" s="155"/>
      <c r="GF8" s="155"/>
      <c r="GG8" s="155"/>
      <c r="GH8" s="155"/>
      <c r="GI8" s="155"/>
      <c r="GJ8" s="155"/>
      <c r="GK8" s="155"/>
      <c r="GL8" s="155"/>
      <c r="GM8" s="155"/>
      <c r="GN8" s="155"/>
      <c r="GO8" s="155"/>
      <c r="GP8" s="155"/>
      <c r="GQ8" s="155"/>
      <c r="GR8" s="155"/>
      <c r="GS8" s="155"/>
      <c r="GT8" s="155"/>
      <c r="GU8" s="155"/>
      <c r="GV8" s="155"/>
      <c r="GW8" s="155"/>
      <c r="GX8" s="155"/>
      <c r="GY8" s="155"/>
      <c r="GZ8" s="155"/>
      <c r="HA8" s="155"/>
      <c r="HB8" s="155"/>
      <c r="HC8" s="155"/>
      <c r="HD8" s="155"/>
      <c r="HE8" s="155"/>
      <c r="HF8" s="155"/>
      <c r="HG8" s="155"/>
      <c r="HH8" s="155"/>
      <c r="HI8" s="155"/>
      <c r="HJ8" s="155"/>
      <c r="HK8" s="155"/>
      <c r="HL8" s="155"/>
      <c r="HM8" s="155"/>
      <c r="HN8" s="155"/>
      <c r="HO8" s="155"/>
      <c r="HP8" s="155"/>
      <c r="HQ8" s="155"/>
      <c r="HR8" s="156"/>
      <c r="ID8" s="119">
        <f>データ!Y6</f>
        <v>468</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2" t="s">
        <v>10</v>
      </c>
      <c r="NK8" s="143"/>
      <c r="NL8" s="10" t="s">
        <v>11</v>
      </c>
      <c r="NM8" s="11"/>
      <c r="NN8" s="11"/>
      <c r="NO8" s="11"/>
      <c r="NP8" s="11"/>
      <c r="NQ8" s="11"/>
      <c r="NR8" s="11"/>
      <c r="NS8" s="11"/>
      <c r="NT8" s="11"/>
      <c r="NU8" s="11"/>
      <c r="NV8" s="11"/>
      <c r="NW8" s="12"/>
      <c r="NX8" s="4"/>
    </row>
    <row r="9" spans="1:388"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x14ac:dyDescent="0.15">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9">
        <f>データ!Q6</f>
        <v>30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 I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感 災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468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5" t="s">
        <v>22</v>
      </c>
      <c r="NK10" s="136"/>
      <c r="NL10" s="17" t="s">
        <v>23</v>
      </c>
      <c r="NM10" s="18"/>
      <c r="NN10" s="18"/>
      <c r="NO10" s="18"/>
      <c r="NP10" s="18"/>
      <c r="NQ10" s="18"/>
      <c r="NR10" s="18"/>
      <c r="NS10" s="18"/>
      <c r="NT10" s="18"/>
      <c r="NU10" s="18"/>
      <c r="NV10" s="18"/>
      <c r="NW10" s="19"/>
      <c r="NX10" s="4"/>
    </row>
    <row r="11" spans="1:388" ht="18.75" customHeight="1" x14ac:dyDescent="0.15">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41985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７：１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19">
        <f>データ!AE6</f>
        <v>423</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423</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6"/>
      <c r="NK17" s="127"/>
      <c r="NL17" s="127"/>
      <c r="NM17" s="127"/>
      <c r="NN17" s="127"/>
      <c r="NO17" s="127"/>
      <c r="NP17" s="127"/>
      <c r="NQ17" s="127"/>
      <c r="NR17" s="127"/>
      <c r="NS17" s="127"/>
      <c r="NT17" s="127"/>
      <c r="NU17" s="127"/>
      <c r="NV17" s="127"/>
      <c r="NW17" s="127"/>
      <c r="NX17" s="128"/>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6"/>
      <c r="NK18" s="127"/>
      <c r="NL18" s="127"/>
      <c r="NM18" s="127"/>
      <c r="NN18" s="127"/>
      <c r="NO18" s="127"/>
      <c r="NP18" s="127"/>
      <c r="NQ18" s="127"/>
      <c r="NR18" s="127"/>
      <c r="NS18" s="127"/>
      <c r="NT18" s="127"/>
      <c r="NU18" s="127"/>
      <c r="NV18" s="127"/>
      <c r="NW18" s="127"/>
      <c r="NX18" s="128"/>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6"/>
      <c r="NK19" s="127"/>
      <c r="NL19" s="127"/>
      <c r="NM19" s="127"/>
      <c r="NN19" s="127"/>
      <c r="NO19" s="127"/>
      <c r="NP19" s="127"/>
      <c r="NQ19" s="127"/>
      <c r="NR19" s="127"/>
      <c r="NS19" s="127"/>
      <c r="NT19" s="127"/>
      <c r="NU19" s="127"/>
      <c r="NV19" s="127"/>
      <c r="NW19" s="127"/>
      <c r="NX19" s="128"/>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6"/>
      <c r="NK20" s="127"/>
      <c r="NL20" s="127"/>
      <c r="NM20" s="127"/>
      <c r="NN20" s="127"/>
      <c r="NO20" s="127"/>
      <c r="NP20" s="127"/>
      <c r="NQ20" s="127"/>
      <c r="NR20" s="127"/>
      <c r="NS20" s="127"/>
      <c r="NT20" s="127"/>
      <c r="NU20" s="127"/>
      <c r="NV20" s="127"/>
      <c r="NW20" s="127"/>
      <c r="NX20" s="128"/>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6"/>
      <c r="NK21" s="127"/>
      <c r="NL21" s="127"/>
      <c r="NM21" s="127"/>
      <c r="NN21" s="127"/>
      <c r="NO21" s="127"/>
      <c r="NP21" s="127"/>
      <c r="NQ21" s="127"/>
      <c r="NR21" s="127"/>
      <c r="NS21" s="127"/>
      <c r="NT21" s="127"/>
      <c r="NU21" s="127"/>
      <c r="NV21" s="127"/>
      <c r="NW21" s="127"/>
      <c r="NX21" s="128"/>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6"/>
      <c r="NK22" s="127"/>
      <c r="NL22" s="127"/>
      <c r="NM22" s="127"/>
      <c r="NN22" s="127"/>
      <c r="NO22" s="127"/>
      <c r="NP22" s="127"/>
      <c r="NQ22" s="127"/>
      <c r="NR22" s="127"/>
      <c r="NS22" s="127"/>
      <c r="NT22" s="127"/>
      <c r="NU22" s="127"/>
      <c r="NV22" s="127"/>
      <c r="NW22" s="127"/>
      <c r="NX22" s="128"/>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6"/>
      <c r="NK23" s="127"/>
      <c r="NL23" s="127"/>
      <c r="NM23" s="127"/>
      <c r="NN23" s="127"/>
      <c r="NO23" s="127"/>
      <c r="NP23" s="127"/>
      <c r="NQ23" s="127"/>
      <c r="NR23" s="127"/>
      <c r="NS23" s="127"/>
      <c r="NT23" s="127"/>
      <c r="NU23" s="127"/>
      <c r="NV23" s="127"/>
      <c r="NW23" s="127"/>
      <c r="NX23" s="128"/>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6"/>
      <c r="NK24" s="127"/>
      <c r="NL24" s="127"/>
      <c r="NM24" s="127"/>
      <c r="NN24" s="127"/>
      <c r="NO24" s="127"/>
      <c r="NP24" s="127"/>
      <c r="NQ24" s="127"/>
      <c r="NR24" s="127"/>
      <c r="NS24" s="127"/>
      <c r="NT24" s="127"/>
      <c r="NU24" s="127"/>
      <c r="NV24" s="127"/>
      <c r="NW24" s="127"/>
      <c r="NX24" s="128"/>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9"/>
      <c r="NK25" s="130"/>
      <c r="NL25" s="130"/>
      <c r="NM25" s="130"/>
      <c r="NN25" s="130"/>
      <c r="NO25" s="130"/>
      <c r="NP25" s="130"/>
      <c r="NQ25" s="130"/>
      <c r="NR25" s="130"/>
      <c r="NS25" s="130"/>
      <c r="NT25" s="130"/>
      <c r="NU25" s="130"/>
      <c r="NV25" s="130"/>
      <c r="NW25" s="130"/>
      <c r="NX25" s="131"/>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144</v>
      </c>
      <c r="NK30" s="114"/>
      <c r="NL30" s="114"/>
      <c r="NM30" s="114"/>
      <c r="NN30" s="114"/>
      <c r="NO30" s="114"/>
      <c r="NP30" s="114"/>
      <c r="NQ30" s="114"/>
      <c r="NR30" s="114"/>
      <c r="NS30" s="114"/>
      <c r="NT30" s="114"/>
      <c r="NU30" s="114"/>
      <c r="NV30" s="114"/>
      <c r="NW30" s="114"/>
      <c r="NX30" s="115"/>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x14ac:dyDescent="0.15">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f>データ!AK7</f>
        <v>86.5</v>
      </c>
      <c r="BJ33" s="101"/>
      <c r="BK33" s="101"/>
      <c r="BL33" s="101"/>
      <c r="BM33" s="101"/>
      <c r="BN33" s="101"/>
      <c r="BO33" s="101"/>
      <c r="BP33" s="101"/>
      <c r="BQ33" s="101"/>
      <c r="BR33" s="101"/>
      <c r="BS33" s="101"/>
      <c r="BT33" s="101"/>
      <c r="BU33" s="101"/>
      <c r="BV33" s="101"/>
      <c r="BW33" s="102"/>
      <c r="BX33" s="100">
        <f>データ!AL7</f>
        <v>90.5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f>データ!AV7</f>
        <v>71.599999999999994</v>
      </c>
      <c r="EX33" s="101"/>
      <c r="EY33" s="101"/>
      <c r="EZ33" s="101"/>
      <c r="FA33" s="101"/>
      <c r="FB33" s="101"/>
      <c r="FC33" s="101"/>
      <c r="FD33" s="101"/>
      <c r="FE33" s="101"/>
      <c r="FF33" s="101"/>
      <c r="FG33" s="101"/>
      <c r="FH33" s="101"/>
      <c r="FI33" s="101"/>
      <c r="FJ33" s="101"/>
      <c r="FK33" s="102"/>
      <c r="FL33" s="100">
        <f>データ!AW7</f>
        <v>78.5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f>データ!BG7</f>
        <v>14.9</v>
      </c>
      <c r="IL33" s="101"/>
      <c r="IM33" s="101"/>
      <c r="IN33" s="101"/>
      <c r="IO33" s="101"/>
      <c r="IP33" s="101"/>
      <c r="IQ33" s="101"/>
      <c r="IR33" s="101"/>
      <c r="IS33" s="101"/>
      <c r="IT33" s="101"/>
      <c r="IU33" s="101"/>
      <c r="IV33" s="101"/>
      <c r="IW33" s="101"/>
      <c r="IX33" s="101"/>
      <c r="IY33" s="102"/>
      <c r="IZ33" s="100">
        <f>データ!BH7</f>
        <v>31.7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f>データ!BR7</f>
        <v>61.5</v>
      </c>
      <c r="LZ33" s="101"/>
      <c r="MA33" s="101"/>
      <c r="MB33" s="101"/>
      <c r="MC33" s="101"/>
      <c r="MD33" s="101"/>
      <c r="ME33" s="101"/>
      <c r="MF33" s="101"/>
      <c r="MG33" s="101"/>
      <c r="MH33" s="101"/>
      <c r="MI33" s="101"/>
      <c r="MJ33" s="101"/>
      <c r="MK33" s="101"/>
      <c r="ML33" s="101"/>
      <c r="MM33" s="102"/>
      <c r="MN33" s="100">
        <f>データ!BS7</f>
        <v>77.099999999999994</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x14ac:dyDescent="0.15">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f>データ!CC7</f>
        <v>49568</v>
      </c>
      <c r="BJ55" s="104"/>
      <c r="BK55" s="104"/>
      <c r="BL55" s="104"/>
      <c r="BM55" s="104"/>
      <c r="BN55" s="104"/>
      <c r="BO55" s="104"/>
      <c r="BP55" s="104"/>
      <c r="BQ55" s="104"/>
      <c r="BR55" s="104"/>
      <c r="BS55" s="104"/>
      <c r="BT55" s="104"/>
      <c r="BU55" s="104"/>
      <c r="BV55" s="104"/>
      <c r="BW55" s="105"/>
      <c r="BX55" s="103">
        <f>データ!CD7</f>
        <v>51300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f>データ!CN7</f>
        <v>11769</v>
      </c>
      <c r="EX55" s="104"/>
      <c r="EY55" s="104"/>
      <c r="EZ55" s="104"/>
      <c r="FA55" s="104"/>
      <c r="FB55" s="104"/>
      <c r="FC55" s="104"/>
      <c r="FD55" s="104"/>
      <c r="FE55" s="104"/>
      <c r="FF55" s="104"/>
      <c r="FG55" s="104"/>
      <c r="FH55" s="104"/>
      <c r="FI55" s="104"/>
      <c r="FJ55" s="104"/>
      <c r="FK55" s="105"/>
      <c r="FL55" s="103">
        <f>データ!CO7</f>
        <v>12237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f>データ!CY7</f>
        <v>75.599999999999994</v>
      </c>
      <c r="IL55" s="101"/>
      <c r="IM55" s="101"/>
      <c r="IN55" s="101"/>
      <c r="IO55" s="101"/>
      <c r="IP55" s="101"/>
      <c r="IQ55" s="101"/>
      <c r="IR55" s="101"/>
      <c r="IS55" s="101"/>
      <c r="IT55" s="101"/>
      <c r="IU55" s="101"/>
      <c r="IV55" s="101"/>
      <c r="IW55" s="101"/>
      <c r="IX55" s="101"/>
      <c r="IY55" s="102"/>
      <c r="IZ55" s="100">
        <f>データ!CZ7</f>
        <v>67.3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f>データ!DJ7</f>
        <v>24</v>
      </c>
      <c r="LZ55" s="101"/>
      <c r="MA55" s="101"/>
      <c r="MB55" s="101"/>
      <c r="MC55" s="101"/>
      <c r="MD55" s="101"/>
      <c r="ME55" s="101"/>
      <c r="MF55" s="101"/>
      <c r="MG55" s="101"/>
      <c r="MH55" s="101"/>
      <c r="MI55" s="101"/>
      <c r="MJ55" s="101"/>
      <c r="MK55" s="101"/>
      <c r="ML55" s="101"/>
      <c r="MM55" s="102"/>
      <c r="MN55" s="100">
        <f>データ!DK7</f>
        <v>22.8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t="str">
        <f>データ!DT7</f>
        <v>-</v>
      </c>
      <c r="BH79" s="83"/>
      <c r="BI79" s="83"/>
      <c r="BJ79" s="83"/>
      <c r="BK79" s="83"/>
      <c r="BL79" s="83"/>
      <c r="BM79" s="83"/>
      <c r="BN79" s="83"/>
      <c r="BO79" s="83"/>
      <c r="BP79" s="83"/>
      <c r="BQ79" s="83"/>
      <c r="BR79" s="83"/>
      <c r="BS79" s="83"/>
      <c r="BT79" s="83"/>
      <c r="BU79" s="83"/>
      <c r="BV79" s="83"/>
      <c r="BW79" s="83"/>
      <c r="BX79" s="83"/>
      <c r="BY79" s="83"/>
      <c r="BZ79" s="83">
        <f>データ!DU7</f>
        <v>10.5</v>
      </c>
      <c r="CA79" s="83"/>
      <c r="CB79" s="83"/>
      <c r="CC79" s="83"/>
      <c r="CD79" s="83"/>
      <c r="CE79" s="83"/>
      <c r="CF79" s="83"/>
      <c r="CG79" s="83"/>
      <c r="CH79" s="83"/>
      <c r="CI79" s="83"/>
      <c r="CJ79" s="83"/>
      <c r="CK79" s="83"/>
      <c r="CL79" s="83"/>
      <c r="CM79" s="83"/>
      <c r="CN79" s="83"/>
      <c r="CO79" s="83"/>
      <c r="CP79" s="83"/>
      <c r="CQ79" s="83"/>
      <c r="CR79" s="83"/>
      <c r="CS79" s="83">
        <f>データ!DV7</f>
        <v>18.5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t="str">
        <f>データ!EE7</f>
        <v>-</v>
      </c>
      <c r="GB79" s="83"/>
      <c r="GC79" s="83"/>
      <c r="GD79" s="83"/>
      <c r="GE79" s="83"/>
      <c r="GF79" s="83"/>
      <c r="GG79" s="83"/>
      <c r="GH79" s="83"/>
      <c r="GI79" s="83"/>
      <c r="GJ79" s="83"/>
      <c r="GK79" s="83"/>
      <c r="GL79" s="83"/>
      <c r="GM79" s="83"/>
      <c r="GN79" s="83"/>
      <c r="GO79" s="83"/>
      <c r="GP79" s="83"/>
      <c r="GQ79" s="83"/>
      <c r="GR79" s="83"/>
      <c r="GS79" s="83"/>
      <c r="GT79" s="83">
        <f>データ!EF7</f>
        <v>24.2</v>
      </c>
      <c r="GU79" s="83"/>
      <c r="GV79" s="83"/>
      <c r="GW79" s="83"/>
      <c r="GX79" s="83"/>
      <c r="GY79" s="83"/>
      <c r="GZ79" s="83"/>
      <c r="HA79" s="83"/>
      <c r="HB79" s="83"/>
      <c r="HC79" s="83"/>
      <c r="HD79" s="83"/>
      <c r="HE79" s="83"/>
      <c r="HF79" s="83"/>
      <c r="HG79" s="83"/>
      <c r="HH79" s="83"/>
      <c r="HI79" s="83"/>
      <c r="HJ79" s="83"/>
      <c r="HK79" s="83"/>
      <c r="HL79" s="83"/>
      <c r="HM79" s="83">
        <f>データ!EG7</f>
        <v>40.1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f>データ!EQ7</f>
        <v>42026722</v>
      </c>
      <c r="LP79" s="79"/>
      <c r="LQ79" s="79"/>
      <c r="LR79" s="79"/>
      <c r="LS79" s="79"/>
      <c r="LT79" s="79"/>
      <c r="LU79" s="79"/>
      <c r="LV79" s="79"/>
      <c r="LW79" s="79"/>
      <c r="LX79" s="79"/>
      <c r="LY79" s="79"/>
      <c r="LZ79" s="79"/>
      <c r="MA79" s="79"/>
      <c r="MB79" s="79"/>
      <c r="MC79" s="79"/>
      <c r="MD79" s="79"/>
      <c r="ME79" s="79"/>
      <c r="MF79" s="79"/>
      <c r="MG79" s="79"/>
      <c r="MH79" s="79">
        <f>データ!ER7</f>
        <v>42294156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t="str">
        <f>データ!DY7</f>
        <v>-</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t="str">
        <f>データ!EJ7</f>
        <v>-</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7" t="s">
        <v>75</v>
      </c>
      <c r="AI4" s="148"/>
      <c r="AJ4" s="148"/>
      <c r="AK4" s="148"/>
      <c r="AL4" s="148"/>
      <c r="AM4" s="148"/>
      <c r="AN4" s="148"/>
      <c r="AO4" s="148"/>
      <c r="AP4" s="148"/>
      <c r="AQ4" s="148"/>
      <c r="AR4" s="149"/>
      <c r="AS4" s="150" t="s">
        <v>76</v>
      </c>
      <c r="AT4" s="146"/>
      <c r="AU4" s="146"/>
      <c r="AV4" s="146"/>
      <c r="AW4" s="146"/>
      <c r="AX4" s="146"/>
      <c r="AY4" s="146"/>
      <c r="AZ4" s="146"/>
      <c r="BA4" s="146"/>
      <c r="BB4" s="146"/>
      <c r="BC4" s="146"/>
      <c r="BD4" s="150" t="s">
        <v>77</v>
      </c>
      <c r="BE4" s="146"/>
      <c r="BF4" s="146"/>
      <c r="BG4" s="146"/>
      <c r="BH4" s="146"/>
      <c r="BI4" s="146"/>
      <c r="BJ4" s="146"/>
      <c r="BK4" s="146"/>
      <c r="BL4" s="146"/>
      <c r="BM4" s="146"/>
      <c r="BN4" s="146"/>
      <c r="BO4" s="147" t="s">
        <v>78</v>
      </c>
      <c r="BP4" s="148"/>
      <c r="BQ4" s="148"/>
      <c r="BR4" s="148"/>
      <c r="BS4" s="148"/>
      <c r="BT4" s="148"/>
      <c r="BU4" s="148"/>
      <c r="BV4" s="148"/>
      <c r="BW4" s="148"/>
      <c r="BX4" s="148"/>
      <c r="BY4" s="149"/>
      <c r="BZ4" s="146" t="s">
        <v>79</v>
      </c>
      <c r="CA4" s="146"/>
      <c r="CB4" s="146"/>
      <c r="CC4" s="146"/>
      <c r="CD4" s="146"/>
      <c r="CE4" s="146"/>
      <c r="CF4" s="146"/>
      <c r="CG4" s="146"/>
      <c r="CH4" s="146"/>
      <c r="CI4" s="146"/>
      <c r="CJ4" s="146"/>
      <c r="CK4" s="150" t="s">
        <v>80</v>
      </c>
      <c r="CL4" s="146"/>
      <c r="CM4" s="146"/>
      <c r="CN4" s="146"/>
      <c r="CO4" s="146"/>
      <c r="CP4" s="146"/>
      <c r="CQ4" s="146"/>
      <c r="CR4" s="146"/>
      <c r="CS4" s="146"/>
      <c r="CT4" s="146"/>
      <c r="CU4" s="146"/>
      <c r="CV4" s="146" t="s">
        <v>81</v>
      </c>
      <c r="CW4" s="146"/>
      <c r="CX4" s="146"/>
      <c r="CY4" s="146"/>
      <c r="CZ4" s="146"/>
      <c r="DA4" s="146"/>
      <c r="DB4" s="146"/>
      <c r="DC4" s="146"/>
      <c r="DD4" s="146"/>
      <c r="DE4" s="146"/>
      <c r="DF4" s="146"/>
      <c r="DG4" s="146" t="s">
        <v>82</v>
      </c>
      <c r="DH4" s="146"/>
      <c r="DI4" s="146"/>
      <c r="DJ4" s="146"/>
      <c r="DK4" s="146"/>
      <c r="DL4" s="146"/>
      <c r="DM4" s="146"/>
      <c r="DN4" s="146"/>
      <c r="DO4" s="146"/>
      <c r="DP4" s="146"/>
      <c r="DQ4" s="146"/>
      <c r="DR4" s="147" t="s">
        <v>83</v>
      </c>
      <c r="DS4" s="148"/>
      <c r="DT4" s="148"/>
      <c r="DU4" s="148"/>
      <c r="DV4" s="148"/>
      <c r="DW4" s="148"/>
      <c r="DX4" s="148"/>
      <c r="DY4" s="148"/>
      <c r="DZ4" s="148"/>
      <c r="EA4" s="148"/>
      <c r="EB4" s="149"/>
      <c r="EC4" s="146" t="s">
        <v>84</v>
      </c>
      <c r="ED4" s="146"/>
      <c r="EE4" s="146"/>
      <c r="EF4" s="146"/>
      <c r="EG4" s="146"/>
      <c r="EH4" s="146"/>
      <c r="EI4" s="146"/>
      <c r="EJ4" s="146"/>
      <c r="EK4" s="146"/>
      <c r="EL4" s="146"/>
      <c r="EM4" s="146"/>
      <c r="EN4" s="146" t="s">
        <v>85</v>
      </c>
      <c r="EO4" s="146"/>
      <c r="EP4" s="146"/>
      <c r="EQ4" s="146"/>
      <c r="ER4" s="146"/>
      <c r="ES4" s="146"/>
      <c r="ET4" s="146"/>
      <c r="EU4" s="146"/>
      <c r="EV4" s="146"/>
      <c r="EW4" s="146"/>
      <c r="EX4" s="146"/>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239313</v>
      </c>
      <c r="D6" s="63">
        <f t="shared" si="2"/>
        <v>46</v>
      </c>
      <c r="E6" s="63">
        <f t="shared" si="2"/>
        <v>6</v>
      </c>
      <c r="F6" s="63">
        <f t="shared" si="2"/>
        <v>0</v>
      </c>
      <c r="G6" s="63">
        <f t="shared" si="2"/>
        <v>4</v>
      </c>
      <c r="H6" s="151" t="str">
        <f>IF(H8&lt;&gt;I8,H8,"")&amp;IF(I8&lt;&gt;J8,I8,"")&amp;"　"&amp;J8</f>
        <v>愛知県西知多医療厚生組合（事業会計分）　西知多総合病院</v>
      </c>
      <c r="I6" s="152"/>
      <c r="J6" s="153"/>
      <c r="K6" s="63" t="str">
        <f t="shared" si="2"/>
        <v>当然財務</v>
      </c>
      <c r="L6" s="63" t="str">
        <f t="shared" si="2"/>
        <v>病院事業</v>
      </c>
      <c r="M6" s="63" t="str">
        <f t="shared" si="2"/>
        <v>一般病院</v>
      </c>
      <c r="N6" s="63" t="str">
        <f>N8</f>
        <v>400床以上～500床未満</v>
      </c>
      <c r="O6" s="63"/>
      <c r="P6" s="63" t="str">
        <f>P8</f>
        <v>直営</v>
      </c>
      <c r="Q6" s="64">
        <f t="shared" ref="Q6:AG6" si="3">Q8</f>
        <v>30</v>
      </c>
      <c r="R6" s="63" t="str">
        <f t="shared" si="3"/>
        <v>対象</v>
      </c>
      <c r="S6" s="63" t="str">
        <f t="shared" si="3"/>
        <v>ド 透 I 訓</v>
      </c>
      <c r="T6" s="63" t="str">
        <f t="shared" si="3"/>
        <v>救 臨 感 災 輪</v>
      </c>
      <c r="U6" s="64" t="str">
        <f>U8</f>
        <v>-</v>
      </c>
      <c r="V6" s="64">
        <f>V8</f>
        <v>41985</v>
      </c>
      <c r="W6" s="63" t="str">
        <f>W8</f>
        <v>非該当</v>
      </c>
      <c r="X6" s="63" t="str">
        <f t="shared" si="3"/>
        <v>７：１</v>
      </c>
      <c r="Y6" s="64">
        <f t="shared" si="3"/>
        <v>468</v>
      </c>
      <c r="Z6" s="64" t="str">
        <f t="shared" si="3"/>
        <v>-</v>
      </c>
      <c r="AA6" s="64" t="str">
        <f t="shared" si="3"/>
        <v>-</v>
      </c>
      <c r="AB6" s="64" t="str">
        <f t="shared" si="3"/>
        <v>-</v>
      </c>
      <c r="AC6" s="64" t="str">
        <f t="shared" si="3"/>
        <v>-</v>
      </c>
      <c r="AD6" s="64">
        <f t="shared" si="3"/>
        <v>468</v>
      </c>
      <c r="AE6" s="64">
        <f t="shared" si="3"/>
        <v>423</v>
      </c>
      <c r="AF6" s="64" t="str">
        <f t="shared" si="3"/>
        <v>-</v>
      </c>
      <c r="AG6" s="64">
        <f t="shared" si="3"/>
        <v>423</v>
      </c>
      <c r="AH6" s="65" t="e">
        <f>IF(AH8="-",NA(),AH8)</f>
        <v>#N/A</v>
      </c>
      <c r="AI6" s="65" t="e">
        <f t="shared" ref="AI6:AQ6" si="4">IF(AI8="-",NA(),AI8)</f>
        <v>#N/A</v>
      </c>
      <c r="AJ6" s="65" t="e">
        <f t="shared" si="4"/>
        <v>#N/A</v>
      </c>
      <c r="AK6" s="65">
        <f t="shared" si="4"/>
        <v>86.5</v>
      </c>
      <c r="AL6" s="65">
        <f t="shared" si="4"/>
        <v>90.5</v>
      </c>
      <c r="AM6" s="65" t="e">
        <f t="shared" si="4"/>
        <v>#N/A</v>
      </c>
      <c r="AN6" s="65" t="e">
        <f t="shared" si="4"/>
        <v>#N/A</v>
      </c>
      <c r="AO6" s="65" t="e">
        <f t="shared" si="4"/>
        <v>#N/A</v>
      </c>
      <c r="AP6" s="65">
        <f t="shared" si="4"/>
        <v>98.8</v>
      </c>
      <c r="AQ6" s="65">
        <f t="shared" si="4"/>
        <v>98.5</v>
      </c>
      <c r="AR6" s="65" t="str">
        <f>IF(AR8="-","【-】","【"&amp;SUBSTITUTE(TEXT(AR8,"#,##0.0"),"-","△")&amp;"】")</f>
        <v>【98.4】</v>
      </c>
      <c r="AS6" s="65" t="e">
        <f>IF(AS8="-",NA(),AS8)</f>
        <v>#N/A</v>
      </c>
      <c r="AT6" s="65" t="e">
        <f t="shared" ref="AT6:BB6" si="5">IF(AT8="-",NA(),AT8)</f>
        <v>#N/A</v>
      </c>
      <c r="AU6" s="65" t="e">
        <f t="shared" si="5"/>
        <v>#N/A</v>
      </c>
      <c r="AV6" s="65">
        <f t="shared" si="5"/>
        <v>71.599999999999994</v>
      </c>
      <c r="AW6" s="65">
        <f t="shared" si="5"/>
        <v>78.5</v>
      </c>
      <c r="AX6" s="65" t="e">
        <f t="shared" si="5"/>
        <v>#N/A</v>
      </c>
      <c r="AY6" s="65" t="e">
        <f t="shared" si="5"/>
        <v>#N/A</v>
      </c>
      <c r="AZ6" s="65" t="e">
        <f t="shared" si="5"/>
        <v>#N/A</v>
      </c>
      <c r="BA6" s="65">
        <f t="shared" si="5"/>
        <v>91.8</v>
      </c>
      <c r="BB6" s="65">
        <f t="shared" si="5"/>
        <v>91.6</v>
      </c>
      <c r="BC6" s="65" t="str">
        <f>IF(BC8="-","【-】","【"&amp;SUBSTITUTE(TEXT(BC8,"#,##0.0"),"-","△")&amp;"】")</f>
        <v>【89.5】</v>
      </c>
      <c r="BD6" s="65" t="e">
        <f>IF(BD8="-",NA(),BD8)</f>
        <v>#N/A</v>
      </c>
      <c r="BE6" s="65" t="e">
        <f t="shared" ref="BE6:BM6" si="6">IF(BE8="-",NA(),BE8)</f>
        <v>#N/A</v>
      </c>
      <c r="BF6" s="65" t="e">
        <f t="shared" si="6"/>
        <v>#N/A</v>
      </c>
      <c r="BG6" s="65">
        <f t="shared" si="6"/>
        <v>14.9</v>
      </c>
      <c r="BH6" s="65">
        <f t="shared" si="6"/>
        <v>31.7</v>
      </c>
      <c r="BI6" s="65" t="e">
        <f t="shared" si="6"/>
        <v>#N/A</v>
      </c>
      <c r="BJ6" s="65" t="e">
        <f t="shared" si="6"/>
        <v>#N/A</v>
      </c>
      <c r="BK6" s="65" t="e">
        <f t="shared" si="6"/>
        <v>#N/A</v>
      </c>
      <c r="BL6" s="65">
        <f t="shared" si="6"/>
        <v>38.1</v>
      </c>
      <c r="BM6" s="65">
        <f t="shared" si="6"/>
        <v>42.9</v>
      </c>
      <c r="BN6" s="65" t="str">
        <f>IF(BN8="-","【-】","【"&amp;SUBSTITUTE(TEXT(BN8,"#,##0.0"),"-","△")&amp;"】")</f>
        <v>【63.6】</v>
      </c>
      <c r="BO6" s="65" t="e">
        <f>IF(BO8="-",NA(),BO8)</f>
        <v>#N/A</v>
      </c>
      <c r="BP6" s="65" t="e">
        <f t="shared" ref="BP6:BX6" si="7">IF(BP8="-",NA(),BP8)</f>
        <v>#N/A</v>
      </c>
      <c r="BQ6" s="65" t="e">
        <f t="shared" si="7"/>
        <v>#N/A</v>
      </c>
      <c r="BR6" s="65">
        <f t="shared" si="7"/>
        <v>61.5</v>
      </c>
      <c r="BS6" s="65">
        <f t="shared" si="7"/>
        <v>77.099999999999994</v>
      </c>
      <c r="BT6" s="65" t="e">
        <f t="shared" si="7"/>
        <v>#N/A</v>
      </c>
      <c r="BU6" s="65" t="e">
        <f t="shared" si="7"/>
        <v>#N/A</v>
      </c>
      <c r="BV6" s="65" t="e">
        <f t="shared" si="7"/>
        <v>#N/A</v>
      </c>
      <c r="BW6" s="65">
        <f t="shared" si="7"/>
        <v>75.7</v>
      </c>
      <c r="BX6" s="65">
        <f t="shared" si="7"/>
        <v>76.099999999999994</v>
      </c>
      <c r="BY6" s="65" t="str">
        <f>IF(BY8="-","【-】","【"&amp;SUBSTITUTE(TEXT(BY8,"#,##0.0"),"-","△")&amp;"】")</f>
        <v>【74.2】</v>
      </c>
      <c r="BZ6" s="66" t="e">
        <f>IF(BZ8="-",NA(),BZ8)</f>
        <v>#N/A</v>
      </c>
      <c r="CA6" s="66" t="e">
        <f t="shared" ref="CA6:CI6" si="8">IF(CA8="-",NA(),CA8)</f>
        <v>#N/A</v>
      </c>
      <c r="CB6" s="66" t="e">
        <f t="shared" si="8"/>
        <v>#N/A</v>
      </c>
      <c r="CC6" s="66">
        <f t="shared" si="8"/>
        <v>49568</v>
      </c>
      <c r="CD6" s="66">
        <f t="shared" si="8"/>
        <v>51300</v>
      </c>
      <c r="CE6" s="66" t="e">
        <f t="shared" si="8"/>
        <v>#N/A</v>
      </c>
      <c r="CF6" s="66" t="e">
        <f t="shared" si="8"/>
        <v>#N/A</v>
      </c>
      <c r="CG6" s="66" t="e">
        <f t="shared" si="8"/>
        <v>#N/A</v>
      </c>
      <c r="CH6" s="66">
        <f t="shared" si="8"/>
        <v>54464</v>
      </c>
      <c r="CI6" s="66">
        <f t="shared" si="8"/>
        <v>55265</v>
      </c>
      <c r="CJ6" s="65" t="str">
        <f>IF(CJ8="-","【-】","【"&amp;SUBSTITUTE(TEXT(CJ8,"#,##0"),"-","△")&amp;"】")</f>
        <v>【49,667】</v>
      </c>
      <c r="CK6" s="66" t="e">
        <f>IF(CK8="-",NA(),CK8)</f>
        <v>#N/A</v>
      </c>
      <c r="CL6" s="66" t="e">
        <f t="shared" ref="CL6:CT6" si="9">IF(CL8="-",NA(),CL8)</f>
        <v>#N/A</v>
      </c>
      <c r="CM6" s="66" t="e">
        <f t="shared" si="9"/>
        <v>#N/A</v>
      </c>
      <c r="CN6" s="66">
        <f t="shared" si="9"/>
        <v>11769</v>
      </c>
      <c r="CO6" s="66">
        <f t="shared" si="9"/>
        <v>12237</v>
      </c>
      <c r="CP6" s="66" t="e">
        <f t="shared" si="9"/>
        <v>#N/A</v>
      </c>
      <c r="CQ6" s="66" t="e">
        <f t="shared" si="9"/>
        <v>#N/A</v>
      </c>
      <c r="CR6" s="66" t="e">
        <f t="shared" si="9"/>
        <v>#N/A</v>
      </c>
      <c r="CS6" s="66">
        <f t="shared" si="9"/>
        <v>13969</v>
      </c>
      <c r="CT6" s="66">
        <f t="shared" si="9"/>
        <v>14455</v>
      </c>
      <c r="CU6" s="65" t="str">
        <f>IF(CU8="-","【-】","【"&amp;SUBSTITUTE(TEXT(CU8,"#,##0"),"-","△")&amp;"】")</f>
        <v>【13,758】</v>
      </c>
      <c r="CV6" s="65" t="e">
        <f>IF(CV8="-",NA(),CV8)</f>
        <v>#N/A</v>
      </c>
      <c r="CW6" s="65" t="e">
        <f t="shared" ref="CW6:DE6" si="10">IF(CW8="-",NA(),CW8)</f>
        <v>#N/A</v>
      </c>
      <c r="CX6" s="65" t="e">
        <f t="shared" si="10"/>
        <v>#N/A</v>
      </c>
      <c r="CY6" s="65">
        <f t="shared" si="10"/>
        <v>75.599999999999994</v>
      </c>
      <c r="CZ6" s="65">
        <f t="shared" si="10"/>
        <v>67.3</v>
      </c>
      <c r="DA6" s="65" t="e">
        <f t="shared" si="10"/>
        <v>#N/A</v>
      </c>
      <c r="DB6" s="65" t="e">
        <f t="shared" si="10"/>
        <v>#N/A</v>
      </c>
      <c r="DC6" s="65" t="e">
        <f t="shared" si="10"/>
        <v>#N/A</v>
      </c>
      <c r="DD6" s="65">
        <f t="shared" si="10"/>
        <v>53.2</v>
      </c>
      <c r="DE6" s="65">
        <f t="shared" si="10"/>
        <v>54.1</v>
      </c>
      <c r="DF6" s="65" t="str">
        <f>IF(DF8="-","【-】","【"&amp;SUBSTITUTE(TEXT(DF8,"#,##0.0"),"-","△")&amp;"】")</f>
        <v>【55.2】</v>
      </c>
      <c r="DG6" s="65" t="e">
        <f>IF(DG8="-",NA(),DG8)</f>
        <v>#N/A</v>
      </c>
      <c r="DH6" s="65" t="e">
        <f t="shared" ref="DH6:DP6" si="11">IF(DH8="-",NA(),DH8)</f>
        <v>#N/A</v>
      </c>
      <c r="DI6" s="65" t="e">
        <f t="shared" si="11"/>
        <v>#N/A</v>
      </c>
      <c r="DJ6" s="65">
        <f t="shared" si="11"/>
        <v>24</v>
      </c>
      <c r="DK6" s="65">
        <f t="shared" si="11"/>
        <v>22.8</v>
      </c>
      <c r="DL6" s="65" t="e">
        <f t="shared" si="11"/>
        <v>#N/A</v>
      </c>
      <c r="DM6" s="65" t="e">
        <f t="shared" si="11"/>
        <v>#N/A</v>
      </c>
      <c r="DN6" s="65" t="e">
        <f t="shared" si="11"/>
        <v>#N/A</v>
      </c>
      <c r="DO6" s="65">
        <f t="shared" si="11"/>
        <v>25.3</v>
      </c>
      <c r="DP6" s="65">
        <f t="shared" si="11"/>
        <v>25.2</v>
      </c>
      <c r="DQ6" s="65" t="str">
        <f>IF(DQ8="-","【-】","【"&amp;SUBSTITUTE(TEXT(DQ8,"#,##0.0"),"-","△")&amp;"】")</f>
        <v>【24.1】</v>
      </c>
      <c r="DR6" s="65" t="e">
        <f>IF(DR8="-",NA(),DR8)</f>
        <v>#N/A</v>
      </c>
      <c r="DS6" s="65" t="e">
        <f t="shared" ref="DS6:EA6" si="12">IF(DS8="-",NA(),DS8)</f>
        <v>#N/A</v>
      </c>
      <c r="DT6" s="65" t="e">
        <f t="shared" si="12"/>
        <v>#N/A</v>
      </c>
      <c r="DU6" s="65">
        <f t="shared" si="12"/>
        <v>10.5</v>
      </c>
      <c r="DV6" s="65">
        <f t="shared" si="12"/>
        <v>18.5</v>
      </c>
      <c r="DW6" s="65" t="e">
        <f t="shared" si="12"/>
        <v>#N/A</v>
      </c>
      <c r="DX6" s="65" t="e">
        <f t="shared" si="12"/>
        <v>#N/A</v>
      </c>
      <c r="DY6" s="65" t="e">
        <f t="shared" si="12"/>
        <v>#N/A</v>
      </c>
      <c r="DZ6" s="65">
        <f t="shared" si="12"/>
        <v>48.7</v>
      </c>
      <c r="EA6" s="65">
        <f t="shared" si="12"/>
        <v>52.5</v>
      </c>
      <c r="EB6" s="65" t="str">
        <f>IF(EB8="-","【-】","【"&amp;SUBSTITUTE(TEXT(EB8,"#,##0.0"),"-","△")&amp;"】")</f>
        <v>【50.7】</v>
      </c>
      <c r="EC6" s="65" t="e">
        <f>IF(EC8="-",NA(),EC8)</f>
        <v>#N/A</v>
      </c>
      <c r="ED6" s="65" t="e">
        <f t="shared" ref="ED6:EL6" si="13">IF(ED8="-",NA(),ED8)</f>
        <v>#N/A</v>
      </c>
      <c r="EE6" s="65" t="e">
        <f t="shared" si="13"/>
        <v>#N/A</v>
      </c>
      <c r="EF6" s="65">
        <f t="shared" si="13"/>
        <v>24.2</v>
      </c>
      <c r="EG6" s="65">
        <f t="shared" si="13"/>
        <v>40.1</v>
      </c>
      <c r="EH6" s="65" t="e">
        <f t="shared" si="13"/>
        <v>#N/A</v>
      </c>
      <c r="EI6" s="65" t="e">
        <f t="shared" si="13"/>
        <v>#N/A</v>
      </c>
      <c r="EJ6" s="65" t="e">
        <f t="shared" si="13"/>
        <v>#N/A</v>
      </c>
      <c r="EK6" s="65">
        <f t="shared" si="13"/>
        <v>61.7</v>
      </c>
      <c r="EL6" s="65">
        <f t="shared" si="13"/>
        <v>66.099999999999994</v>
      </c>
      <c r="EM6" s="65" t="str">
        <f>IF(EM8="-","【-】","【"&amp;SUBSTITUTE(TEXT(EM8,"#,##0.0"),"-","△")&amp;"】")</f>
        <v>【65.7】</v>
      </c>
      <c r="EN6" s="66" t="e">
        <f>IF(EN8="-",NA(),EN8)</f>
        <v>#N/A</v>
      </c>
      <c r="EO6" s="66" t="e">
        <f t="shared" ref="EO6:EW6" si="14">IF(EO8="-",NA(),EO8)</f>
        <v>#N/A</v>
      </c>
      <c r="EP6" s="66" t="e">
        <f t="shared" si="14"/>
        <v>#N/A</v>
      </c>
      <c r="EQ6" s="66">
        <f t="shared" si="14"/>
        <v>42026722</v>
      </c>
      <c r="ER6" s="66">
        <f t="shared" si="14"/>
        <v>42294156</v>
      </c>
      <c r="ES6" s="66" t="e">
        <f t="shared" si="14"/>
        <v>#N/A</v>
      </c>
      <c r="ET6" s="66" t="e">
        <f t="shared" si="14"/>
        <v>#N/A</v>
      </c>
      <c r="EU6" s="66" t="e">
        <f t="shared" si="14"/>
        <v>#N/A</v>
      </c>
      <c r="EV6" s="66">
        <f t="shared" si="14"/>
        <v>43764424</v>
      </c>
      <c r="EW6" s="66">
        <f t="shared" si="14"/>
        <v>44446754</v>
      </c>
      <c r="EX6" s="66" t="str">
        <f>IF(EX8="-","【-】","【"&amp;SUBSTITUTE(TEXT(EX8,"#,##0"),"-","△")&amp;"】")</f>
        <v>【44,050,160】</v>
      </c>
    </row>
    <row r="7" spans="1:154" s="67" customFormat="1" x14ac:dyDescent="0.15">
      <c r="A7" s="48" t="s">
        <v>122</v>
      </c>
      <c r="B7" s="63">
        <f t="shared" ref="B7:AG7" si="15">B8</f>
        <v>2016</v>
      </c>
      <c r="C7" s="63">
        <f t="shared" si="15"/>
        <v>239313</v>
      </c>
      <c r="D7" s="63">
        <f t="shared" si="15"/>
        <v>46</v>
      </c>
      <c r="E7" s="63">
        <f t="shared" si="15"/>
        <v>6</v>
      </c>
      <c r="F7" s="63">
        <f t="shared" si="15"/>
        <v>0</v>
      </c>
      <c r="G7" s="63">
        <f t="shared" si="15"/>
        <v>4</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30</v>
      </c>
      <c r="R7" s="63" t="str">
        <f t="shared" si="15"/>
        <v>対象</v>
      </c>
      <c r="S7" s="63" t="str">
        <f t="shared" si="15"/>
        <v>ド 透 I 訓</v>
      </c>
      <c r="T7" s="63" t="str">
        <f t="shared" si="15"/>
        <v>救 臨 感 災 輪</v>
      </c>
      <c r="U7" s="64" t="str">
        <f>U8</f>
        <v>-</v>
      </c>
      <c r="V7" s="64">
        <f>V8</f>
        <v>41985</v>
      </c>
      <c r="W7" s="63" t="str">
        <f>W8</f>
        <v>非該当</v>
      </c>
      <c r="X7" s="63" t="str">
        <f t="shared" si="15"/>
        <v>７：１</v>
      </c>
      <c r="Y7" s="64">
        <f t="shared" si="15"/>
        <v>468</v>
      </c>
      <c r="Z7" s="64" t="str">
        <f t="shared" si="15"/>
        <v>-</v>
      </c>
      <c r="AA7" s="64" t="str">
        <f t="shared" si="15"/>
        <v>-</v>
      </c>
      <c r="AB7" s="64" t="str">
        <f t="shared" si="15"/>
        <v>-</v>
      </c>
      <c r="AC7" s="64" t="str">
        <f t="shared" si="15"/>
        <v>-</v>
      </c>
      <c r="AD7" s="64">
        <f t="shared" si="15"/>
        <v>468</v>
      </c>
      <c r="AE7" s="64">
        <f t="shared" si="15"/>
        <v>423</v>
      </c>
      <c r="AF7" s="64" t="str">
        <f t="shared" si="15"/>
        <v>-</v>
      </c>
      <c r="AG7" s="64">
        <f t="shared" si="15"/>
        <v>423</v>
      </c>
      <c r="AH7" s="65" t="str">
        <f>AH8</f>
        <v>-</v>
      </c>
      <c r="AI7" s="65" t="str">
        <f t="shared" ref="AI7:AQ7" si="16">AI8</f>
        <v>-</v>
      </c>
      <c r="AJ7" s="65" t="str">
        <f t="shared" si="16"/>
        <v>-</v>
      </c>
      <c r="AK7" s="65">
        <f t="shared" si="16"/>
        <v>86.5</v>
      </c>
      <c r="AL7" s="65">
        <f t="shared" si="16"/>
        <v>90.5</v>
      </c>
      <c r="AM7" s="65" t="str">
        <f t="shared" si="16"/>
        <v>-</v>
      </c>
      <c r="AN7" s="65" t="str">
        <f t="shared" si="16"/>
        <v>-</v>
      </c>
      <c r="AO7" s="65" t="str">
        <f t="shared" si="16"/>
        <v>-</v>
      </c>
      <c r="AP7" s="65">
        <f t="shared" si="16"/>
        <v>98.8</v>
      </c>
      <c r="AQ7" s="65">
        <f t="shared" si="16"/>
        <v>98.5</v>
      </c>
      <c r="AR7" s="65"/>
      <c r="AS7" s="65" t="str">
        <f>AS8</f>
        <v>-</v>
      </c>
      <c r="AT7" s="65" t="str">
        <f t="shared" ref="AT7:BB7" si="17">AT8</f>
        <v>-</v>
      </c>
      <c r="AU7" s="65" t="str">
        <f t="shared" si="17"/>
        <v>-</v>
      </c>
      <c r="AV7" s="65">
        <f t="shared" si="17"/>
        <v>71.599999999999994</v>
      </c>
      <c r="AW7" s="65">
        <f t="shared" si="17"/>
        <v>78.5</v>
      </c>
      <c r="AX7" s="65" t="str">
        <f t="shared" si="17"/>
        <v>-</v>
      </c>
      <c r="AY7" s="65" t="str">
        <f t="shared" si="17"/>
        <v>-</v>
      </c>
      <c r="AZ7" s="65" t="str">
        <f t="shared" si="17"/>
        <v>-</v>
      </c>
      <c r="BA7" s="65">
        <f t="shared" si="17"/>
        <v>91.8</v>
      </c>
      <c r="BB7" s="65">
        <f t="shared" si="17"/>
        <v>91.6</v>
      </c>
      <c r="BC7" s="65"/>
      <c r="BD7" s="65" t="str">
        <f>BD8</f>
        <v>-</v>
      </c>
      <c r="BE7" s="65" t="str">
        <f t="shared" ref="BE7:BM7" si="18">BE8</f>
        <v>-</v>
      </c>
      <c r="BF7" s="65" t="str">
        <f t="shared" si="18"/>
        <v>-</v>
      </c>
      <c r="BG7" s="65">
        <f t="shared" si="18"/>
        <v>14.9</v>
      </c>
      <c r="BH7" s="65">
        <f t="shared" si="18"/>
        <v>31.7</v>
      </c>
      <c r="BI7" s="65" t="str">
        <f t="shared" si="18"/>
        <v>-</v>
      </c>
      <c r="BJ7" s="65" t="str">
        <f t="shared" si="18"/>
        <v>-</v>
      </c>
      <c r="BK7" s="65" t="str">
        <f t="shared" si="18"/>
        <v>-</v>
      </c>
      <c r="BL7" s="65">
        <f t="shared" si="18"/>
        <v>38.1</v>
      </c>
      <c r="BM7" s="65">
        <f t="shared" si="18"/>
        <v>42.9</v>
      </c>
      <c r="BN7" s="65"/>
      <c r="BO7" s="65" t="str">
        <f>BO8</f>
        <v>-</v>
      </c>
      <c r="BP7" s="65" t="str">
        <f t="shared" ref="BP7:BX7" si="19">BP8</f>
        <v>-</v>
      </c>
      <c r="BQ7" s="65" t="str">
        <f t="shared" si="19"/>
        <v>-</v>
      </c>
      <c r="BR7" s="65">
        <f t="shared" si="19"/>
        <v>61.5</v>
      </c>
      <c r="BS7" s="65">
        <f t="shared" si="19"/>
        <v>77.099999999999994</v>
      </c>
      <c r="BT7" s="65" t="str">
        <f t="shared" si="19"/>
        <v>-</v>
      </c>
      <c r="BU7" s="65" t="str">
        <f t="shared" si="19"/>
        <v>-</v>
      </c>
      <c r="BV7" s="65" t="str">
        <f t="shared" si="19"/>
        <v>-</v>
      </c>
      <c r="BW7" s="65">
        <f t="shared" si="19"/>
        <v>75.7</v>
      </c>
      <c r="BX7" s="65">
        <f t="shared" si="19"/>
        <v>76.099999999999994</v>
      </c>
      <c r="BY7" s="65"/>
      <c r="BZ7" s="66" t="str">
        <f>BZ8</f>
        <v>-</v>
      </c>
      <c r="CA7" s="66" t="str">
        <f t="shared" ref="CA7:CI7" si="20">CA8</f>
        <v>-</v>
      </c>
      <c r="CB7" s="66" t="str">
        <f t="shared" si="20"/>
        <v>-</v>
      </c>
      <c r="CC7" s="66">
        <f t="shared" si="20"/>
        <v>49568</v>
      </c>
      <c r="CD7" s="66">
        <f t="shared" si="20"/>
        <v>51300</v>
      </c>
      <c r="CE7" s="66" t="str">
        <f t="shared" si="20"/>
        <v>-</v>
      </c>
      <c r="CF7" s="66" t="str">
        <f t="shared" si="20"/>
        <v>-</v>
      </c>
      <c r="CG7" s="66" t="str">
        <f t="shared" si="20"/>
        <v>-</v>
      </c>
      <c r="CH7" s="66">
        <f t="shared" si="20"/>
        <v>54464</v>
      </c>
      <c r="CI7" s="66">
        <f t="shared" si="20"/>
        <v>55265</v>
      </c>
      <c r="CJ7" s="65"/>
      <c r="CK7" s="66" t="str">
        <f>CK8</f>
        <v>-</v>
      </c>
      <c r="CL7" s="66" t="str">
        <f t="shared" ref="CL7:CT7" si="21">CL8</f>
        <v>-</v>
      </c>
      <c r="CM7" s="66" t="str">
        <f t="shared" si="21"/>
        <v>-</v>
      </c>
      <c r="CN7" s="66">
        <f t="shared" si="21"/>
        <v>11769</v>
      </c>
      <c r="CO7" s="66">
        <f t="shared" si="21"/>
        <v>12237</v>
      </c>
      <c r="CP7" s="66" t="str">
        <f t="shared" si="21"/>
        <v>-</v>
      </c>
      <c r="CQ7" s="66" t="str">
        <f t="shared" si="21"/>
        <v>-</v>
      </c>
      <c r="CR7" s="66" t="str">
        <f t="shared" si="21"/>
        <v>-</v>
      </c>
      <c r="CS7" s="66">
        <f t="shared" si="21"/>
        <v>13969</v>
      </c>
      <c r="CT7" s="66">
        <f t="shared" si="21"/>
        <v>14455</v>
      </c>
      <c r="CU7" s="65"/>
      <c r="CV7" s="65" t="str">
        <f>CV8</f>
        <v>-</v>
      </c>
      <c r="CW7" s="65" t="str">
        <f t="shared" ref="CW7:DE7" si="22">CW8</f>
        <v>-</v>
      </c>
      <c r="CX7" s="65" t="str">
        <f t="shared" si="22"/>
        <v>-</v>
      </c>
      <c r="CY7" s="65">
        <f t="shared" si="22"/>
        <v>75.599999999999994</v>
      </c>
      <c r="CZ7" s="65">
        <f t="shared" si="22"/>
        <v>67.3</v>
      </c>
      <c r="DA7" s="65" t="str">
        <f t="shared" si="22"/>
        <v>-</v>
      </c>
      <c r="DB7" s="65" t="str">
        <f t="shared" si="22"/>
        <v>-</v>
      </c>
      <c r="DC7" s="65" t="str">
        <f t="shared" si="22"/>
        <v>-</v>
      </c>
      <c r="DD7" s="65">
        <f t="shared" si="22"/>
        <v>53.2</v>
      </c>
      <c r="DE7" s="65">
        <f t="shared" si="22"/>
        <v>54.1</v>
      </c>
      <c r="DF7" s="65"/>
      <c r="DG7" s="65" t="str">
        <f>DG8</f>
        <v>-</v>
      </c>
      <c r="DH7" s="65" t="str">
        <f t="shared" ref="DH7:DP7" si="23">DH8</f>
        <v>-</v>
      </c>
      <c r="DI7" s="65" t="str">
        <f t="shared" si="23"/>
        <v>-</v>
      </c>
      <c r="DJ7" s="65">
        <f t="shared" si="23"/>
        <v>24</v>
      </c>
      <c r="DK7" s="65">
        <f t="shared" si="23"/>
        <v>22.8</v>
      </c>
      <c r="DL7" s="65" t="str">
        <f t="shared" si="23"/>
        <v>-</v>
      </c>
      <c r="DM7" s="65" t="str">
        <f t="shared" si="23"/>
        <v>-</v>
      </c>
      <c r="DN7" s="65" t="str">
        <f t="shared" si="23"/>
        <v>-</v>
      </c>
      <c r="DO7" s="65">
        <f t="shared" si="23"/>
        <v>25.3</v>
      </c>
      <c r="DP7" s="65">
        <f t="shared" si="23"/>
        <v>25.2</v>
      </c>
      <c r="DQ7" s="65"/>
      <c r="DR7" s="65" t="str">
        <f>DR8</f>
        <v>-</v>
      </c>
      <c r="DS7" s="65" t="str">
        <f t="shared" ref="DS7:EA7" si="24">DS8</f>
        <v>-</v>
      </c>
      <c r="DT7" s="65" t="str">
        <f t="shared" si="24"/>
        <v>-</v>
      </c>
      <c r="DU7" s="65">
        <f t="shared" si="24"/>
        <v>10.5</v>
      </c>
      <c r="DV7" s="65">
        <f t="shared" si="24"/>
        <v>18.5</v>
      </c>
      <c r="DW7" s="65" t="str">
        <f t="shared" si="24"/>
        <v>-</v>
      </c>
      <c r="DX7" s="65" t="str">
        <f t="shared" si="24"/>
        <v>-</v>
      </c>
      <c r="DY7" s="65" t="str">
        <f t="shared" si="24"/>
        <v>-</v>
      </c>
      <c r="DZ7" s="65">
        <f t="shared" si="24"/>
        <v>48.7</v>
      </c>
      <c r="EA7" s="65">
        <f t="shared" si="24"/>
        <v>52.5</v>
      </c>
      <c r="EB7" s="65"/>
      <c r="EC7" s="65" t="str">
        <f>EC8</f>
        <v>-</v>
      </c>
      <c r="ED7" s="65" t="str">
        <f t="shared" ref="ED7:EL7" si="25">ED8</f>
        <v>-</v>
      </c>
      <c r="EE7" s="65" t="str">
        <f t="shared" si="25"/>
        <v>-</v>
      </c>
      <c r="EF7" s="65">
        <f t="shared" si="25"/>
        <v>24.2</v>
      </c>
      <c r="EG7" s="65">
        <f t="shared" si="25"/>
        <v>40.1</v>
      </c>
      <c r="EH7" s="65" t="str">
        <f t="shared" si="25"/>
        <v>-</v>
      </c>
      <c r="EI7" s="65" t="str">
        <f t="shared" si="25"/>
        <v>-</v>
      </c>
      <c r="EJ7" s="65" t="str">
        <f t="shared" si="25"/>
        <v>-</v>
      </c>
      <c r="EK7" s="65">
        <f t="shared" si="25"/>
        <v>61.7</v>
      </c>
      <c r="EL7" s="65">
        <f t="shared" si="25"/>
        <v>66.099999999999994</v>
      </c>
      <c r="EM7" s="65"/>
      <c r="EN7" s="66" t="str">
        <f>EN8</f>
        <v>-</v>
      </c>
      <c r="EO7" s="66" t="str">
        <f t="shared" ref="EO7:EW7" si="26">EO8</f>
        <v>-</v>
      </c>
      <c r="EP7" s="66" t="str">
        <f t="shared" si="26"/>
        <v>-</v>
      </c>
      <c r="EQ7" s="66">
        <f t="shared" si="26"/>
        <v>42026722</v>
      </c>
      <c r="ER7" s="66">
        <f t="shared" si="26"/>
        <v>42294156</v>
      </c>
      <c r="ES7" s="66" t="str">
        <f t="shared" si="26"/>
        <v>-</v>
      </c>
      <c r="ET7" s="66" t="str">
        <f t="shared" si="26"/>
        <v>-</v>
      </c>
      <c r="EU7" s="66" t="str">
        <f t="shared" si="26"/>
        <v>-</v>
      </c>
      <c r="EV7" s="66">
        <f t="shared" si="26"/>
        <v>43764424</v>
      </c>
      <c r="EW7" s="66">
        <f t="shared" si="26"/>
        <v>44446754</v>
      </c>
      <c r="EX7" s="66"/>
    </row>
    <row r="8" spans="1:154" s="67" customFormat="1" x14ac:dyDescent="0.15">
      <c r="A8" s="48"/>
      <c r="B8" s="68">
        <v>2016</v>
      </c>
      <c r="C8" s="68">
        <v>239313</v>
      </c>
      <c r="D8" s="68">
        <v>46</v>
      </c>
      <c r="E8" s="68">
        <v>6</v>
      </c>
      <c r="F8" s="68">
        <v>0</v>
      </c>
      <c r="G8" s="68">
        <v>4</v>
      </c>
      <c r="H8" s="68" t="s">
        <v>123</v>
      </c>
      <c r="I8" s="68" t="s">
        <v>124</v>
      </c>
      <c r="J8" s="68" t="s">
        <v>125</v>
      </c>
      <c r="K8" s="68" t="s">
        <v>126</v>
      </c>
      <c r="L8" s="68" t="s">
        <v>127</v>
      </c>
      <c r="M8" s="68" t="s">
        <v>128</v>
      </c>
      <c r="N8" s="68" t="s">
        <v>129</v>
      </c>
      <c r="O8" s="68"/>
      <c r="P8" s="68" t="s">
        <v>130</v>
      </c>
      <c r="Q8" s="69">
        <v>30</v>
      </c>
      <c r="R8" s="68" t="s">
        <v>131</v>
      </c>
      <c r="S8" s="68" t="s">
        <v>132</v>
      </c>
      <c r="T8" s="68" t="s">
        <v>133</v>
      </c>
      <c r="U8" s="69" t="s">
        <v>134</v>
      </c>
      <c r="V8" s="69">
        <v>41985</v>
      </c>
      <c r="W8" s="68" t="s">
        <v>135</v>
      </c>
      <c r="X8" s="70" t="s">
        <v>136</v>
      </c>
      <c r="Y8" s="69">
        <v>468</v>
      </c>
      <c r="Z8" s="69" t="s">
        <v>134</v>
      </c>
      <c r="AA8" s="69" t="s">
        <v>134</v>
      </c>
      <c r="AB8" s="69" t="s">
        <v>134</v>
      </c>
      <c r="AC8" s="69" t="s">
        <v>134</v>
      </c>
      <c r="AD8" s="69">
        <v>468</v>
      </c>
      <c r="AE8" s="69">
        <v>423</v>
      </c>
      <c r="AF8" s="69" t="s">
        <v>134</v>
      </c>
      <c r="AG8" s="69">
        <v>423</v>
      </c>
      <c r="AH8" s="71" t="s">
        <v>134</v>
      </c>
      <c r="AI8" s="71" t="s">
        <v>134</v>
      </c>
      <c r="AJ8" s="71" t="s">
        <v>134</v>
      </c>
      <c r="AK8" s="71">
        <v>86.5</v>
      </c>
      <c r="AL8" s="71">
        <v>90.5</v>
      </c>
      <c r="AM8" s="71" t="s">
        <v>134</v>
      </c>
      <c r="AN8" s="71" t="s">
        <v>134</v>
      </c>
      <c r="AO8" s="71" t="s">
        <v>134</v>
      </c>
      <c r="AP8" s="71">
        <v>98.8</v>
      </c>
      <c r="AQ8" s="71">
        <v>98.5</v>
      </c>
      <c r="AR8" s="71">
        <v>98.4</v>
      </c>
      <c r="AS8" s="71" t="s">
        <v>134</v>
      </c>
      <c r="AT8" s="71" t="s">
        <v>134</v>
      </c>
      <c r="AU8" s="71" t="s">
        <v>134</v>
      </c>
      <c r="AV8" s="71">
        <v>71.599999999999994</v>
      </c>
      <c r="AW8" s="71">
        <v>78.5</v>
      </c>
      <c r="AX8" s="71" t="s">
        <v>134</v>
      </c>
      <c r="AY8" s="71" t="s">
        <v>134</v>
      </c>
      <c r="AZ8" s="71" t="s">
        <v>134</v>
      </c>
      <c r="BA8" s="71">
        <v>91.8</v>
      </c>
      <c r="BB8" s="71">
        <v>91.6</v>
      </c>
      <c r="BC8" s="71">
        <v>89.5</v>
      </c>
      <c r="BD8" s="72" t="s">
        <v>134</v>
      </c>
      <c r="BE8" s="72" t="s">
        <v>134</v>
      </c>
      <c r="BF8" s="72" t="s">
        <v>134</v>
      </c>
      <c r="BG8" s="72">
        <v>14.9</v>
      </c>
      <c r="BH8" s="72">
        <v>31.7</v>
      </c>
      <c r="BI8" s="72" t="s">
        <v>134</v>
      </c>
      <c r="BJ8" s="72" t="s">
        <v>134</v>
      </c>
      <c r="BK8" s="72" t="s">
        <v>134</v>
      </c>
      <c r="BL8" s="72">
        <v>38.1</v>
      </c>
      <c r="BM8" s="72">
        <v>42.9</v>
      </c>
      <c r="BN8" s="72">
        <v>63.6</v>
      </c>
      <c r="BO8" s="71" t="s">
        <v>134</v>
      </c>
      <c r="BP8" s="71" t="s">
        <v>134</v>
      </c>
      <c r="BQ8" s="71" t="s">
        <v>134</v>
      </c>
      <c r="BR8" s="71">
        <v>61.5</v>
      </c>
      <c r="BS8" s="71">
        <v>77.099999999999994</v>
      </c>
      <c r="BT8" s="71" t="s">
        <v>134</v>
      </c>
      <c r="BU8" s="71" t="s">
        <v>134</v>
      </c>
      <c r="BV8" s="71" t="s">
        <v>134</v>
      </c>
      <c r="BW8" s="71">
        <v>75.7</v>
      </c>
      <c r="BX8" s="71">
        <v>76.099999999999994</v>
      </c>
      <c r="BY8" s="71">
        <v>74.2</v>
      </c>
      <c r="BZ8" s="72" t="s">
        <v>134</v>
      </c>
      <c r="CA8" s="72" t="s">
        <v>134</v>
      </c>
      <c r="CB8" s="72" t="s">
        <v>134</v>
      </c>
      <c r="CC8" s="72">
        <v>49568</v>
      </c>
      <c r="CD8" s="72">
        <v>51300</v>
      </c>
      <c r="CE8" s="72" t="s">
        <v>134</v>
      </c>
      <c r="CF8" s="72" t="s">
        <v>134</v>
      </c>
      <c r="CG8" s="72" t="s">
        <v>134</v>
      </c>
      <c r="CH8" s="72">
        <v>54464</v>
      </c>
      <c r="CI8" s="72">
        <v>55265</v>
      </c>
      <c r="CJ8" s="71">
        <v>49667</v>
      </c>
      <c r="CK8" s="72" t="s">
        <v>134</v>
      </c>
      <c r="CL8" s="72" t="s">
        <v>134</v>
      </c>
      <c r="CM8" s="72" t="s">
        <v>134</v>
      </c>
      <c r="CN8" s="72">
        <v>11769</v>
      </c>
      <c r="CO8" s="72">
        <v>12237</v>
      </c>
      <c r="CP8" s="72" t="s">
        <v>134</v>
      </c>
      <c r="CQ8" s="72" t="s">
        <v>134</v>
      </c>
      <c r="CR8" s="72" t="s">
        <v>134</v>
      </c>
      <c r="CS8" s="72">
        <v>13969</v>
      </c>
      <c r="CT8" s="72">
        <v>14455</v>
      </c>
      <c r="CU8" s="71">
        <v>13758</v>
      </c>
      <c r="CV8" s="72" t="s">
        <v>134</v>
      </c>
      <c r="CW8" s="72" t="s">
        <v>134</v>
      </c>
      <c r="CX8" s="72" t="s">
        <v>134</v>
      </c>
      <c r="CY8" s="72">
        <v>75.599999999999994</v>
      </c>
      <c r="CZ8" s="72">
        <v>67.3</v>
      </c>
      <c r="DA8" s="72" t="s">
        <v>134</v>
      </c>
      <c r="DB8" s="72" t="s">
        <v>134</v>
      </c>
      <c r="DC8" s="72" t="s">
        <v>134</v>
      </c>
      <c r="DD8" s="72">
        <v>53.2</v>
      </c>
      <c r="DE8" s="72">
        <v>54.1</v>
      </c>
      <c r="DF8" s="72">
        <v>55.2</v>
      </c>
      <c r="DG8" s="72" t="s">
        <v>134</v>
      </c>
      <c r="DH8" s="72" t="s">
        <v>134</v>
      </c>
      <c r="DI8" s="72" t="s">
        <v>134</v>
      </c>
      <c r="DJ8" s="72">
        <v>24</v>
      </c>
      <c r="DK8" s="72">
        <v>22.8</v>
      </c>
      <c r="DL8" s="72" t="s">
        <v>134</v>
      </c>
      <c r="DM8" s="72" t="s">
        <v>134</v>
      </c>
      <c r="DN8" s="72" t="s">
        <v>134</v>
      </c>
      <c r="DO8" s="72">
        <v>25.3</v>
      </c>
      <c r="DP8" s="72">
        <v>25.2</v>
      </c>
      <c r="DQ8" s="72">
        <v>24.1</v>
      </c>
      <c r="DR8" s="71" t="s">
        <v>134</v>
      </c>
      <c r="DS8" s="71" t="s">
        <v>134</v>
      </c>
      <c r="DT8" s="71" t="s">
        <v>134</v>
      </c>
      <c r="DU8" s="71">
        <v>10.5</v>
      </c>
      <c r="DV8" s="71">
        <v>18.5</v>
      </c>
      <c r="DW8" s="71" t="s">
        <v>134</v>
      </c>
      <c r="DX8" s="71" t="s">
        <v>134</v>
      </c>
      <c r="DY8" s="71" t="s">
        <v>134</v>
      </c>
      <c r="DZ8" s="71">
        <v>48.7</v>
      </c>
      <c r="EA8" s="71">
        <v>52.5</v>
      </c>
      <c r="EB8" s="71">
        <v>50.7</v>
      </c>
      <c r="EC8" s="71" t="s">
        <v>134</v>
      </c>
      <c r="ED8" s="71" t="s">
        <v>134</v>
      </c>
      <c r="EE8" s="71" t="s">
        <v>134</v>
      </c>
      <c r="EF8" s="71">
        <v>24.2</v>
      </c>
      <c r="EG8" s="71">
        <v>40.1</v>
      </c>
      <c r="EH8" s="71" t="s">
        <v>134</v>
      </c>
      <c r="EI8" s="71" t="s">
        <v>134</v>
      </c>
      <c r="EJ8" s="71" t="s">
        <v>134</v>
      </c>
      <c r="EK8" s="71">
        <v>61.7</v>
      </c>
      <c r="EL8" s="71">
        <v>66.099999999999994</v>
      </c>
      <c r="EM8" s="71">
        <v>65.7</v>
      </c>
      <c r="EN8" s="72" t="s">
        <v>134</v>
      </c>
      <c r="EO8" s="72" t="s">
        <v>134</v>
      </c>
      <c r="EP8" s="72" t="s">
        <v>134</v>
      </c>
      <c r="EQ8" s="72">
        <v>42026722</v>
      </c>
      <c r="ER8" s="72">
        <v>42294156</v>
      </c>
      <c r="ES8" s="72" t="s">
        <v>134</v>
      </c>
      <c r="ET8" s="72" t="s">
        <v>134</v>
      </c>
      <c r="EU8" s="72" t="s">
        <v>134</v>
      </c>
      <c r="EV8" s="72">
        <v>43764424</v>
      </c>
      <c r="EW8" s="72">
        <v>44446754</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2018-10-15T09:26:48Z</cp:lastPrinted>
  <dcterms:created xsi:type="dcterms:W3CDTF">2018-09-27T00:48:29Z</dcterms:created>
  <dcterms:modified xsi:type="dcterms:W3CDTF">2018-10-15T09:31:12Z</dcterms:modified>
  <cp:category/>
</cp:coreProperties>
</file>