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61.89\02_温暖化対策ｇ\R2年度\050 高機能換気設備等導入支援\02 交付要綱等\01 交付要綱\"/>
    </mc:Choice>
  </mc:AlternateContent>
  <bookViews>
    <workbookView xWindow="0" yWindow="0" windowWidth="15345" windowHeight="6930" tabRatio="917"/>
  </bookViews>
  <sheets>
    <sheet name="合計" sheetId="31" r:id="rId1"/>
    <sheet name="１－１高機能換気設備（消費電力量分）" sheetId="24" r:id="rId2"/>
    <sheet name="１－２高機能換気設備（熱回収量分）" sheetId="30" r:id="rId3"/>
    <sheet name="２空調設備" sheetId="25" r:id="rId4"/>
    <sheet name="３照明設備" sheetId="12" r:id="rId5"/>
    <sheet name="４その他設備（電気系）" sheetId="26" r:id="rId6"/>
    <sheet name="５その他設備（燃料系） " sheetId="29" r:id="rId7"/>
    <sheet name="６任意様式" sheetId="2" r:id="rId8"/>
  </sheets>
  <definedNames>
    <definedName name="_xlnm.Print_Area" localSheetId="1">'１－１高機能換気設備（消費電力量分）'!$A$1:$AJ$67</definedName>
    <definedName name="_xlnm.Print_Area" localSheetId="2">'１－２高機能換気設備（熱回収量分）'!$A$1:$AJ$64</definedName>
    <definedName name="_xlnm.Print_Area" localSheetId="3">'２空調設備'!$A$1:$AJ$67</definedName>
    <definedName name="_xlnm.Print_Area" localSheetId="4">'３照明設備'!$A$1:$AJ$68</definedName>
    <definedName name="_xlnm.Print_Area" localSheetId="5">'４その他設備（電気系）'!$A$1:$AJ$67</definedName>
    <definedName name="_xlnm.Print_Area" localSheetId="6">'５その他設備（燃料系） '!$A$1:$AI$63</definedName>
    <definedName name="_xlnm.Print_Area" localSheetId="7">'６任意様式'!$A$1:$AH$57</definedName>
    <definedName name="_xlnm.Print_Area" localSheetId="0">合計!$A$1:$AJ$46</definedName>
  </definedNames>
  <calcPr calcId="162913"/>
</workbook>
</file>

<file path=xl/calcChain.xml><?xml version="1.0" encoding="utf-8"?>
<calcChain xmlns="http://schemas.openxmlformats.org/spreadsheetml/2006/main">
  <c r="N46" i="29" l="1"/>
  <c r="N9" i="29" l="1"/>
  <c r="V32" i="30" l="1"/>
  <c r="V30" i="30"/>
  <c r="J64" i="30"/>
  <c r="J62" i="30"/>
  <c r="J60" i="30"/>
  <c r="J58" i="30"/>
  <c r="J56" i="30"/>
  <c r="V38" i="30"/>
  <c r="P38" i="30"/>
  <c r="V36" i="30"/>
  <c r="P36" i="30"/>
  <c r="V34" i="30"/>
  <c r="P34" i="30"/>
  <c r="P32" i="30"/>
  <c r="P30" i="30"/>
  <c r="V28" i="30"/>
  <c r="V40" i="30" s="1"/>
  <c r="P28" i="30"/>
  <c r="V17" i="30"/>
  <c r="P17" i="30"/>
  <c r="V15" i="30"/>
  <c r="P15" i="30"/>
  <c r="V13" i="30"/>
  <c r="P13" i="30"/>
  <c r="V11" i="30"/>
  <c r="P11" i="30"/>
  <c r="V9" i="30"/>
  <c r="P9" i="30"/>
  <c r="V7" i="30"/>
  <c r="V19" i="30" s="1"/>
  <c r="P7" i="30"/>
  <c r="AA42" i="30" l="1"/>
  <c r="AA21" i="30"/>
  <c r="U7" i="26"/>
  <c r="U40" i="26"/>
  <c r="U38" i="26"/>
  <c r="U36" i="26"/>
  <c r="U54" i="26" s="1"/>
  <c r="K56" i="26" s="1"/>
  <c r="AB56" i="26" s="1"/>
  <c r="AA59" i="26" s="1"/>
  <c r="O63" i="26" s="1"/>
  <c r="U11" i="26"/>
  <c r="U9" i="26"/>
  <c r="I46" i="29"/>
  <c r="Z46" i="29" s="1"/>
  <c r="N21" i="29"/>
  <c r="I21" i="29"/>
  <c r="F21" i="29"/>
  <c r="U25" i="26" l="1"/>
  <c r="K27" i="26" s="1"/>
  <c r="AB27" i="26" s="1"/>
  <c r="AA29" i="26" s="1"/>
  <c r="C63" i="26" s="1"/>
  <c r="AA63" i="26" s="1"/>
  <c r="Z20" i="31" s="1"/>
  <c r="U52" i="26"/>
  <c r="U50" i="26"/>
  <c r="U48" i="26"/>
  <c r="U46" i="26"/>
  <c r="U44" i="26"/>
  <c r="U42" i="26"/>
  <c r="U23" i="26"/>
  <c r="U21" i="26"/>
  <c r="U19" i="26"/>
  <c r="U17" i="26"/>
  <c r="U15" i="26"/>
  <c r="U13" i="26"/>
  <c r="U52" i="12"/>
  <c r="U50" i="12"/>
  <c r="U48" i="12"/>
  <c r="U46" i="12"/>
  <c r="U44" i="12"/>
  <c r="U42" i="12"/>
  <c r="U40" i="12"/>
  <c r="U38" i="12"/>
  <c r="U36" i="12"/>
  <c r="U23" i="12"/>
  <c r="U21" i="12"/>
  <c r="U19" i="12"/>
  <c r="U17" i="12"/>
  <c r="U15" i="12"/>
  <c r="U13" i="12"/>
  <c r="U11" i="12"/>
  <c r="U9" i="12"/>
  <c r="U7" i="12"/>
  <c r="X52" i="25"/>
  <c r="X50" i="25"/>
  <c r="X48" i="25"/>
  <c r="X46" i="25"/>
  <c r="X44" i="25"/>
  <c r="X42" i="25"/>
  <c r="X40" i="25"/>
  <c r="X38" i="25"/>
  <c r="X36" i="25"/>
  <c r="X23" i="25"/>
  <c r="X21" i="25"/>
  <c r="X19" i="25"/>
  <c r="X17" i="25"/>
  <c r="X15" i="25"/>
  <c r="X13" i="25"/>
  <c r="X11" i="25"/>
  <c r="X9" i="25"/>
  <c r="X7" i="25"/>
  <c r="U52" i="24"/>
  <c r="U50" i="24"/>
  <c r="U48" i="24"/>
  <c r="U46" i="24"/>
  <c r="U44" i="24"/>
  <c r="U42" i="24"/>
  <c r="U40" i="24"/>
  <c r="U38" i="24"/>
  <c r="U36" i="24"/>
  <c r="U54" i="24" s="1"/>
  <c r="K56" i="24" s="1"/>
  <c r="AB56" i="24" s="1"/>
  <c r="AA59" i="24" s="1"/>
  <c r="O63" i="24" s="1"/>
  <c r="U23" i="24"/>
  <c r="U21" i="24"/>
  <c r="U19" i="24"/>
  <c r="U17" i="24"/>
  <c r="U15" i="24"/>
  <c r="U13" i="24"/>
  <c r="U11" i="24"/>
  <c r="U9" i="24"/>
  <c r="U7" i="24"/>
  <c r="U25" i="24" s="1"/>
  <c r="K27" i="24" s="1"/>
  <c r="AB27" i="24" s="1"/>
  <c r="AA29" i="24" s="1"/>
  <c r="C63" i="24" s="1"/>
  <c r="M52" i="2"/>
  <c r="A52" i="2"/>
  <c r="F46" i="29"/>
  <c r="N40" i="29"/>
  <c r="I40" i="29"/>
  <c r="Z40" i="29"/>
  <c r="F40" i="29"/>
  <c r="N34" i="29"/>
  <c r="I34" i="29"/>
  <c r="F34" i="29"/>
  <c r="Z21" i="29"/>
  <c r="N15" i="29"/>
  <c r="I15" i="29"/>
  <c r="F15" i="29"/>
  <c r="Z9" i="29"/>
  <c r="I9" i="29"/>
  <c r="F9" i="29"/>
  <c r="Z15" i="29"/>
  <c r="Z34" i="29"/>
  <c r="O46" i="30" l="1"/>
  <c r="Y52" i="2"/>
  <c r="Z26" i="31" s="1"/>
  <c r="Z50" i="29"/>
  <c r="N54" i="29" s="1"/>
  <c r="U54" i="12"/>
  <c r="K56" i="12" s="1"/>
  <c r="AB56" i="12" s="1"/>
  <c r="AA59" i="12" s="1"/>
  <c r="O63" i="12" s="1"/>
  <c r="U25" i="12"/>
  <c r="K27" i="12" s="1"/>
  <c r="AB27" i="12" s="1"/>
  <c r="AA29" i="12" s="1"/>
  <c r="C63" i="12" s="1"/>
  <c r="X54" i="25"/>
  <c r="K56" i="25" s="1"/>
  <c r="AB56" i="25" s="1"/>
  <c r="AA59" i="25" s="1"/>
  <c r="O63" i="25" s="1"/>
  <c r="X25" i="25"/>
  <c r="K27" i="25" s="1"/>
  <c r="AB27" i="25" s="1"/>
  <c r="AA29" i="25" s="1"/>
  <c r="C63" i="25" s="1"/>
  <c r="C46" i="30"/>
  <c r="AA63" i="24"/>
  <c r="Z8" i="31" s="1"/>
  <c r="Z25" i="29"/>
  <c r="B54" i="29" s="1"/>
  <c r="AA46" i="30" l="1"/>
  <c r="C51" i="30" s="1"/>
  <c r="AA51" i="30" s="1"/>
  <c r="Z11" i="31" s="1"/>
  <c r="Z54" i="29"/>
  <c r="Z23" i="31" s="1"/>
  <c r="AA63" i="12"/>
  <c r="Z17" i="31" s="1"/>
  <c r="AA63" i="25"/>
  <c r="Z14" i="31" s="1"/>
  <c r="Z29" i="31" l="1"/>
</calcChain>
</file>

<file path=xl/comments1.xml><?xml version="1.0" encoding="utf-8"?>
<comments xmlns="http://schemas.openxmlformats.org/spreadsheetml/2006/main">
  <authors>
    <author>oa</author>
  </authors>
  <commentList>
    <comment ref="AE3" authorId="0" shapeId="0">
      <text>
        <r>
          <rPr>
            <sz val="12"/>
            <color indexed="81"/>
            <rFont val="MS P ゴシック"/>
            <family val="3"/>
            <charset val="128"/>
          </rPr>
          <t xml:space="preserve">【ＣＯ２排出削減量計算シート】
○ＣＯ２排出削減量の計算は、必ずこのシートを使用してください。
○設備ごとに、以下のシート（簡易版）に入力してください。
・高機能換気設備：１－１及び１－２
・空調設備：２
・照明設備：３
・その他設備（電気系）：４
・その他設備（燃料系）：５
ただし、各シートにより難い場合は、別シート「６任意様式」に入力してください。
○各シートの電気の排出係数は、中部電力（株）の今年度の各種届出用の調整後排出係数（0.452t-ＣＯ２/千kWh）としています。
○ＣＯ２排出量の端数処理については、各シートごとに小数点第２位を四捨五入して、小数点第１位としてください。
○提出書類は、各シートの印刷範囲のみで結構です。
（このコメント部分の印刷は不要）
○提出されるＣＯ２排出削減量計算シートや各種申請書の責任は申請者が負うことになりますのご注意ください。
【合計シート】
○合計シートは、各シートに入力すると自動計算されます。
（合計シートには直接入力しない。）
○ＣＯ２排出削減量がマイナスの場合は、ＣＯ２排出量が増えることを示します。
○合計のＣＯ２排出削減量が、プラス（0.1t-ＣＯ２/年以上）になる必要があります。
</t>
        </r>
      </text>
    </comment>
  </commentList>
</comments>
</file>

<file path=xl/comments2.xml><?xml version="1.0" encoding="utf-8"?>
<comments xmlns="http://schemas.openxmlformats.org/spreadsheetml/2006/main">
  <authors>
    <author>oa</author>
  </authors>
  <commentList>
    <comment ref="AA1" authorId="0" shapeId="0">
      <text>
        <r>
          <rPr>
            <sz val="12"/>
            <color indexed="81"/>
            <rFont val="MS P ゴシック"/>
            <family val="3"/>
            <charset val="128"/>
          </rPr>
          <t>【１－１高機能換気設備（消費電力量分）（簡易版）】
○更新前（撤去する換気扇等の設備がある場合のみ入力）と更新後に、それぞれ必要事項を入力し、ＣＯ２排出削減量を計算してください。
○消費電力について、カタログ等の「強」の値を入力してください（カタログ等を添付）。
補足：カタログ等に50Hzと60Hzの記載がある場合は、60Hzの値を入力してください</t>
        </r>
        <r>
          <rPr>
            <u/>
            <sz val="12"/>
            <color indexed="81"/>
            <rFont val="MS P ゴシック"/>
            <family val="3"/>
            <charset val="128"/>
          </rPr>
          <t>（以下同様のため以降の記載省略）</t>
        </r>
        <r>
          <rPr>
            <sz val="12"/>
            <color indexed="81"/>
            <rFont val="MS P ゴシック"/>
            <family val="3"/>
            <charset val="128"/>
          </rPr>
          <t>。
補足：カタログ等について、表紙及び該当部分（コピー可、該当部分にマーカー等）を添付してください</t>
        </r>
        <r>
          <rPr>
            <u/>
            <sz val="12"/>
            <color indexed="81"/>
            <rFont val="MS P ゴシック"/>
            <family val="3"/>
            <charset val="128"/>
          </rPr>
          <t>（以下同様のため以降の記載省略）</t>
        </r>
        <r>
          <rPr>
            <sz val="12"/>
            <color indexed="81"/>
            <rFont val="MS P ゴシック"/>
            <family val="3"/>
            <charset val="128"/>
          </rPr>
          <t>。
補足：更新前のカタログ等がない場合は、類似設備からメーカー等の消費電力を証明する書類を添付してください</t>
        </r>
        <r>
          <rPr>
            <u/>
            <sz val="12"/>
            <color indexed="81"/>
            <rFont val="MS P ゴシック"/>
            <family val="3"/>
            <charset val="128"/>
          </rPr>
          <t>（以下同様のため以降の記載省略）</t>
        </r>
        <r>
          <rPr>
            <sz val="12"/>
            <color indexed="81"/>
            <rFont val="MS P ゴシック"/>
            <family val="3"/>
            <charset val="128"/>
          </rPr>
          <t>。
○時間数について、店舗の場合は13時間、事務所の場合は12時間を参考に、実態に合わせて入力してください。
なお、原則として、更新前と更新後は同じ値としてください。
○日数について、店舗の場合は365日、事務所の場合は313日を参考に、実態に合わせ入力してください。
なお、原則として、更新前と更新後は同じ値としてください。
○設備場所等について、複数の設備を識別できるように入力してください</t>
        </r>
        <r>
          <rPr>
            <u/>
            <sz val="12"/>
            <color indexed="81"/>
            <rFont val="MS P ゴシック"/>
            <family val="3"/>
            <charset val="128"/>
          </rPr>
          <t>（以下同様のため以降の記載省略）</t>
        </r>
        <r>
          <rPr>
            <sz val="12"/>
            <color indexed="81"/>
            <rFont val="MS P ゴシック"/>
            <family val="3"/>
            <charset val="128"/>
          </rPr>
          <t>。
例：Ａ棟・北面・東側から１台目
○この様式により難い場合は、別シート「６任意様式」を使用してください。</t>
        </r>
      </text>
    </comment>
  </commentList>
</comments>
</file>

<file path=xl/comments3.xml><?xml version="1.0" encoding="utf-8"?>
<comments xmlns="http://schemas.openxmlformats.org/spreadsheetml/2006/main">
  <authors>
    <author>oa</author>
  </authors>
  <commentList>
    <comment ref="AA1" authorId="0" shapeId="0">
      <text>
        <r>
          <rPr>
            <sz val="12"/>
            <color indexed="81"/>
            <rFont val="MS P ゴシック"/>
            <family val="3"/>
            <charset val="128"/>
          </rPr>
          <t>【１－２高機能換気設備（熱回収量分）（簡易版）】
○更新前（撤去する換気扇等の設備がある場合のみ入力）と更新後に、それぞれ必要事項を入力し、ＣＯ２排出削減量を計算してください。
また、更新後の必要換気量について、要件である１人あたり毎時30m3以上になっていることを確認するため、利用人数、床面積を入力し、必要換気量を計算してください。
○換気量について、カタログ等の「強」の値を入力してください。また、給気と排気で量が異なる場合は小さい値を入力してください（カタログ等を添付）。
○熱交換率について、カタログ等の温度交換率を入力してください（カタログ等を添付）。
補足：更新前が非熱交換型の換気扇の場合について、熱交換率は「０」を入力してください。
○年間熱損失量係数は、年間熱損失量（kJ/kg×h）×空気密度（kg/m3）×1/3600（kWh/kJ）です。
店舗の場合は「17.3」を，事務所の場合は「11.9」を入力(選択)してください。
店舗や事務所以外の場合は、設置場所が類似する方の値を入力してください。
※名古屋の気温・湿度からJISに準拠して算出した係数
　年間熱排出量：51,827（店舗）
　年間熱排出量：35,560（事務所）
　空気密度：1.2
○この様式により難い場合は、別シート「６任意様式」を使用してください。。更新映え</t>
        </r>
      </text>
    </comment>
  </commentList>
</comments>
</file>

<file path=xl/comments4.xml><?xml version="1.0" encoding="utf-8"?>
<comments xmlns="http://schemas.openxmlformats.org/spreadsheetml/2006/main">
  <authors>
    <author>oa</author>
  </authors>
  <commentList>
    <comment ref="AA1" authorId="0" shapeId="0">
      <text>
        <r>
          <rPr>
            <sz val="12"/>
            <color indexed="81"/>
            <rFont val="MS P ゴシック"/>
            <family val="3"/>
            <charset val="128"/>
          </rPr>
          <t xml:space="preserve">【２空調設備（簡易版）】
○更新前と更新後に、それぞれ必要事項を入力し、ＣＯ２排出削減量を計算してください。
</t>
        </r>
        <r>
          <rPr>
            <b/>
            <sz val="12"/>
            <color indexed="81"/>
            <rFont val="MS P ゴシック"/>
            <family val="3"/>
            <charset val="128"/>
          </rPr>
          <t>○年間消費電力量について、カタログ等に期間合計（年間）の消費電力量の記載がある場合は、年間消費電力量の欄のみに直接入力（数式を削除）しても結構です（カタログ等を添付）。</t>
        </r>
        <r>
          <rPr>
            <sz val="12"/>
            <color indexed="81"/>
            <rFont val="MS P ゴシック"/>
            <family val="3"/>
            <charset val="128"/>
          </rPr>
          <t xml:space="preserve">
○消費電力について、カタログ等の暖房時の値を入力してください（カタログ等を添付）。
補足：暖房能力ではありません。
○時間数について、店舗の場合は13時間、事務所の場合は12時間を参考に、実態に合わせて入力してください。
なお、原則として、更新前と更新後は同じ値としてください。
○日数について、店舗の場合は365日、事務所の場合は313日を参考に、実態に合わせ入力してください。
なお、原則として、更新前と更新後は同じ値としてください。
○負荷率について、店舗の場合は39%、事務所の場合は34%を参考に、実態に合わせて入力してください。
○更新後の設備の要件であるパッケージエアコン等トップランナー基準の対象設備はその基準値以上であること、ガスヒートポンプ式エアコンはグリーン購入法の「環境物品等の調達の推進に関する基本方針」で示すガスエンジンヒートポンプ式空気調和機のＡＰＦｐ値以上であること、ルームエアコンは国立研究開発法人建築研究所が示す冷房効率区分（い）を満たすことを証明する書類（カタログ等）を添付してください。
○この様式により難い場合は、別シート「６任意様式」を使用してください。</t>
        </r>
      </text>
    </comment>
  </commentList>
</comments>
</file>

<file path=xl/comments5.xml><?xml version="1.0" encoding="utf-8"?>
<comments xmlns="http://schemas.openxmlformats.org/spreadsheetml/2006/main">
  <authors>
    <author>oa</author>
  </authors>
  <commentList>
    <comment ref="AA1" authorId="0" shapeId="0">
      <text>
        <r>
          <rPr>
            <sz val="12"/>
            <color indexed="81"/>
            <rFont val="MS P ゴシック"/>
            <family val="3"/>
            <charset val="128"/>
          </rPr>
          <t>【３照明設備（簡易版）】
○更新前と更新後に、それぞれ必要事項を入力し、ＣＯ２排出削減量を計算してください。
○消費電力について、カタログ等の値を入力してください（カタログ等を添付）。
○時間数について、店舗の場合は13時間、事務所の場合は12時間を参考に、実態に合わせて入力してください。
なお、原則として、更新前と更新後は同じ値としてください。
○日数について、店舗の場合は365日、事務所の場合は313日を参考に、実態に合わせ入力してください。
なお、原則として、更新前と更新後は同じ値としてください。
○更新後の要件であるLED等トップランナー基準の対象設備はその基準値以上であることを証明する書類（カタログ等を添付してください。
○この様式により難い場合は、別シート「６任意様式」を使用してください。</t>
        </r>
      </text>
    </comment>
  </commentList>
</comments>
</file>

<file path=xl/comments6.xml><?xml version="1.0" encoding="utf-8"?>
<comments xmlns="http://schemas.openxmlformats.org/spreadsheetml/2006/main">
  <authors>
    <author>oa</author>
  </authors>
  <commentList>
    <comment ref="AA1" authorId="0" shapeId="0">
      <text>
        <r>
          <rPr>
            <sz val="12"/>
            <color indexed="81"/>
            <rFont val="MS P ゴシック"/>
            <family val="3"/>
            <charset val="128"/>
          </rPr>
          <t xml:space="preserve">【４その他電気設備（簡易版）】
○更新前と更新後に、それぞれ必要事項を入力し、ＣＯ２排出削減量を計算してください。
○消費電力について、カタログ等の値を入力してください（カタログ等を添付）。
○時間数について、店舗の場合は13時間、事務所の場合は12時間を参考に、実態に合わせて入力してください。
なお、原則として、更新前と更新後は同じ値としてください。
○日数について、店舗の場合は365日、事務所の場合は313日を参考に、実態に合わせ入力してください。なお、原則として、更新前と更新後は同じ値としてください。
○設備名等について、複数の設備を識別できるように入力してください。
○この様式により難い場合は、別シート「６任意様式」を使用してください。
</t>
        </r>
      </text>
    </comment>
  </commentList>
</comments>
</file>

<file path=xl/comments7.xml><?xml version="1.0" encoding="utf-8"?>
<comments xmlns="http://schemas.openxmlformats.org/spreadsheetml/2006/main">
  <authors>
    <author>oa</author>
    <author>埼玉県</author>
  </authors>
  <commentList>
    <comment ref="AA1" authorId="0" shapeId="0">
      <text>
        <r>
          <rPr>
            <sz val="12"/>
            <color indexed="81"/>
            <rFont val="MS P ゴシック"/>
            <family val="3"/>
            <charset val="128"/>
          </rPr>
          <t>【５その他設備（燃料系）（簡易版）】
○更新前と更新後に、それぞれ必要事項を入力し、ＣＯ２排出削減量を計算してください。
○設備名等について、複数の設備を識別できるように入力してください。
○燃料の種類について、下表リストを参考に、プルダウンから選択してください。
（「燃料の種類」を選択すると、「単位」「単位発熱量」「排出係数」が自動で表示されます。）
○更新前の昨年度の燃料使用量について、直近１年間の使用状況等から算出するとともに、その計算根拠やカタログ等を添付してください。
例：時間燃料使用量×日稼働時間×年間稼働日数
1L/h×4h/日×260日/1,000＝1.040≒1.04kL
○更新後の年間燃料使用量について、直近１年間の使用状況、更新前後の設備の能力等から算出するとともに、その計算根拠やカタログ等を添付してください。
例１：同燃料の高効率型に更新
昨年度の燃料使用量：100kL
更新前の効率：80％
更新後の効率：90％
100×0.8/0.9＝88.88≒88.9kL
例２：燃料転換した設備に更新
昨年度の燃料使用量：100kL
更新前の燃料：Ａ重油（単位発熱量：39.1GJ/kL）
更新後の燃料：ＬＮＧ（単位発熱量：54.6GJ/t）
100×39.1/54.6＝71.61≒71.6t
○この様式により難い場合は、別シート「６任意様式」を使用してください。</t>
        </r>
      </text>
    </comment>
    <comment ref="I7" authorId="1" shapeId="0">
      <text>
        <r>
          <rPr>
            <b/>
            <sz val="9"/>
            <color indexed="81"/>
            <rFont val="ＭＳ Ｐゴシック"/>
            <family val="3"/>
            <charset val="128"/>
          </rPr>
          <t>リストから選択</t>
        </r>
      </text>
    </comment>
    <comment ref="I13" authorId="1" shapeId="0">
      <text>
        <r>
          <rPr>
            <b/>
            <sz val="9"/>
            <color indexed="81"/>
            <rFont val="ＭＳ Ｐゴシック"/>
            <family val="3"/>
            <charset val="128"/>
          </rPr>
          <t>リストから選択</t>
        </r>
      </text>
    </comment>
    <comment ref="I19" authorId="1" shapeId="0">
      <text>
        <r>
          <rPr>
            <b/>
            <sz val="9"/>
            <color indexed="81"/>
            <rFont val="ＭＳ Ｐゴシック"/>
            <family val="3"/>
            <charset val="128"/>
          </rPr>
          <t>リストから選択</t>
        </r>
      </text>
    </comment>
    <comment ref="I32" authorId="1" shapeId="0">
      <text>
        <r>
          <rPr>
            <b/>
            <sz val="9"/>
            <color indexed="81"/>
            <rFont val="ＭＳ Ｐゴシック"/>
            <family val="3"/>
            <charset val="128"/>
          </rPr>
          <t>リストから選択</t>
        </r>
      </text>
    </comment>
    <comment ref="I38" authorId="1" shapeId="0">
      <text>
        <r>
          <rPr>
            <b/>
            <sz val="9"/>
            <color indexed="81"/>
            <rFont val="ＭＳ Ｐゴシック"/>
            <family val="3"/>
            <charset val="128"/>
          </rPr>
          <t>リストから選択</t>
        </r>
      </text>
    </comment>
    <comment ref="I44" authorId="1" shapeId="0">
      <text>
        <r>
          <rPr>
            <b/>
            <sz val="9"/>
            <color indexed="81"/>
            <rFont val="ＭＳ Ｐゴシック"/>
            <family val="3"/>
            <charset val="128"/>
          </rPr>
          <t>リストから選択</t>
        </r>
      </text>
    </comment>
  </commentList>
</comments>
</file>

<file path=xl/comments8.xml><?xml version="1.0" encoding="utf-8"?>
<comments xmlns="http://schemas.openxmlformats.org/spreadsheetml/2006/main">
  <authors>
    <author>oa</author>
  </authors>
  <commentList>
    <comment ref="AA1" authorId="0" shapeId="0">
      <text>
        <r>
          <rPr>
            <sz val="12"/>
            <color indexed="81"/>
            <rFont val="MS P ゴシック"/>
            <family val="3"/>
            <charset val="128"/>
          </rPr>
          <t>【６任意様式】
○更新前（換気設備については撤去する換気扇等がある場合のみ入力）と更新後に、それぞれ必要事項を入力し、ＣＯ２排出削減量を計算してください。
○更新前及び更新後のＣＯ２排出量の計算は別添とし、両ＣＯ２排出量はこの様式の該当箇所（Y24,Y48）にも入力してください。
また、複数の設備がある場合は、合計の両ＣＯ２排出量を入力してください。
○別添とするＣＯ２排出量の計算は、シート１～５のように、設備の種類（空調設備、照明設備等）ごとに、更新前及び更新後について、各設備ごとの設備能力や稼働状況から年間消費電力量等を計算し、排出係数を乗じてＣＯ２排出量を計算し、設備の種類ごとにＣＯ２排出削減量を計算してください。だだし、換気設備と空調設備は一体的に計算しても結構です。また、別添には、それらの計算過程が分かるように記載してください（設備の能力等はカタログ等を添付してください）。
○別添には、メーカー等の計算過程とともにＣＯ２排出量を証明する書類を添付しても結構です。
○更新後の高機能換気設備、空調設備及び照明設備については、要件を満たすことを証明する書類（カタログ等）を添付してください。</t>
        </r>
      </text>
    </comment>
  </commentList>
</comments>
</file>

<file path=xl/sharedStrings.xml><?xml version="1.0" encoding="utf-8"?>
<sst xmlns="http://schemas.openxmlformats.org/spreadsheetml/2006/main" count="1169" uniqueCount="114">
  <si>
    <t>＝</t>
    <phoneticPr fontId="1"/>
  </si>
  <si>
    <t>－</t>
    <phoneticPr fontId="1"/>
  </si>
  <si>
    <t>Ｗ</t>
    <phoneticPr fontId="2"/>
  </si>
  <si>
    <t>×</t>
    <phoneticPr fontId="2"/>
  </si>
  <si>
    <t>時間/日</t>
    <rPh sb="0" eb="2">
      <t>ジカン</t>
    </rPh>
    <rPh sb="3" eb="4">
      <t>ニチ</t>
    </rPh>
    <phoneticPr fontId="2"/>
  </si>
  <si>
    <t>×</t>
    <phoneticPr fontId="2"/>
  </si>
  <si>
    <t>日</t>
    <rPh sb="0" eb="1">
      <t>ニチ</t>
    </rPh>
    <phoneticPr fontId="2"/>
  </si>
  <si>
    <t>÷</t>
    <phoneticPr fontId="2"/>
  </si>
  <si>
    <t>=</t>
    <phoneticPr fontId="2"/>
  </si>
  <si>
    <t>合計</t>
    <rPh sb="0" eb="2">
      <t>ゴウケイ</t>
    </rPh>
    <phoneticPr fontId="2"/>
  </si>
  <si>
    <t>台</t>
    <rPh sb="0" eb="1">
      <t>ダイ</t>
    </rPh>
    <phoneticPr fontId="2"/>
  </si>
  <si>
    <t>×</t>
    <phoneticPr fontId="2"/>
  </si>
  <si>
    <t>t-C/GJ</t>
  </si>
  <si>
    <t>排出係数</t>
    <rPh sb="0" eb="2">
      <t>ハイシュツ</t>
    </rPh>
    <rPh sb="2" eb="4">
      <t>ケイスウ</t>
    </rPh>
    <phoneticPr fontId="2"/>
  </si>
  <si>
    <t>％</t>
    <phoneticPr fontId="2"/>
  </si>
  <si>
    <t>＝</t>
    <phoneticPr fontId="2"/>
  </si>
  <si>
    <t>kWh</t>
    <phoneticPr fontId="2"/>
  </si>
  <si>
    <t>(排出係数）</t>
    <rPh sb="1" eb="3">
      <t>ハイシュツ</t>
    </rPh>
    <rPh sb="3" eb="5">
      <t>ケイスウ</t>
    </rPh>
    <phoneticPr fontId="2"/>
  </si>
  <si>
    <t>燃料の種類</t>
    <rPh sb="0" eb="2">
      <t>ネンリョウ</t>
    </rPh>
    <rPh sb="3" eb="5">
      <t>シュルイ</t>
    </rPh>
    <phoneticPr fontId="2"/>
  </si>
  <si>
    <t>灯油</t>
    <rPh sb="0" eb="2">
      <t>トウユ</t>
    </rPh>
    <phoneticPr fontId="2"/>
  </si>
  <si>
    <t>A重油</t>
    <rPh sb="1" eb="3">
      <t>ジュウユ</t>
    </rPh>
    <phoneticPr fontId="2"/>
  </si>
  <si>
    <t>B・C重油</t>
    <rPh sb="3" eb="5">
      <t>ジュウユ</t>
    </rPh>
    <phoneticPr fontId="2"/>
  </si>
  <si>
    <t>LPG</t>
    <phoneticPr fontId="2"/>
  </si>
  <si>
    <t>LNG</t>
    <phoneticPr fontId="2"/>
  </si>
  <si>
    <t>都市ガス(13A:45MJ/m3)</t>
    <rPh sb="0" eb="2">
      <t>トシ</t>
    </rPh>
    <phoneticPr fontId="2"/>
  </si>
  <si>
    <t>単位</t>
    <rPh sb="0" eb="2">
      <t>タンイ</t>
    </rPh>
    <phoneticPr fontId="2"/>
  </si>
  <si>
    <t>ｔ</t>
    <phoneticPr fontId="2"/>
  </si>
  <si>
    <t>単位発熱量</t>
    <rPh sb="0" eb="2">
      <t>タンイ</t>
    </rPh>
    <rPh sb="2" eb="4">
      <t>ハツネツ</t>
    </rPh>
    <rPh sb="4" eb="5">
      <t>リョウ</t>
    </rPh>
    <phoneticPr fontId="2"/>
  </si>
  <si>
    <t>GJ</t>
    <phoneticPr fontId="2"/>
  </si>
  <si>
    <t>kL</t>
    <phoneticPr fontId="2"/>
  </si>
  <si>
    <t>kWh</t>
    <phoneticPr fontId="2"/>
  </si>
  <si>
    <t>44/12</t>
    <phoneticPr fontId="2"/>
  </si>
  <si>
    <t>２空調設備</t>
    <rPh sb="1" eb="3">
      <t>クウチョウ</t>
    </rPh>
    <rPh sb="3" eb="5">
      <t>セツビ</t>
    </rPh>
    <phoneticPr fontId="2"/>
  </si>
  <si>
    <t>３照明設備</t>
    <rPh sb="1" eb="3">
      <t>ショウメイ</t>
    </rPh>
    <rPh sb="3" eb="5">
      <t>セツビ</t>
    </rPh>
    <phoneticPr fontId="2"/>
  </si>
  <si>
    <t>昨年度の燃料使用量</t>
    <rPh sb="0" eb="3">
      <t>サクネンド</t>
    </rPh>
    <rPh sb="4" eb="6">
      <t>ネンリョウ</t>
    </rPh>
    <rPh sb="6" eb="9">
      <t>シヨウリョウ</t>
    </rPh>
    <phoneticPr fontId="6"/>
  </si>
  <si>
    <t>( 設置場所等)</t>
    <rPh sb="2" eb="4">
      <t>セッチ</t>
    </rPh>
    <rPh sb="4" eb="6">
      <t>バショ</t>
    </rPh>
    <rPh sb="6" eb="7">
      <t>トウ</t>
    </rPh>
    <phoneticPr fontId="2"/>
  </si>
  <si>
    <t>( 設備名等 )</t>
    <rPh sb="2" eb="4">
      <t>セツビ</t>
    </rPh>
    <rPh sb="4" eb="5">
      <t>メイ</t>
    </rPh>
    <rPh sb="5" eb="6">
      <t>トウ</t>
    </rPh>
    <phoneticPr fontId="2"/>
  </si>
  <si>
    <t>年間燃料使用量</t>
    <rPh sb="0" eb="2">
      <t>ネンカン</t>
    </rPh>
    <rPh sb="2" eb="4">
      <t>ネンリョウ</t>
    </rPh>
    <rPh sb="4" eb="7">
      <t>シヨウリョウ</t>
    </rPh>
    <phoneticPr fontId="6"/>
  </si>
  <si>
    <t>(設置場所等)</t>
    <rPh sb="1" eb="3">
      <t>セッチ</t>
    </rPh>
    <rPh sb="3" eb="5">
      <t>バショ</t>
    </rPh>
    <rPh sb="5" eb="6">
      <t>トウ</t>
    </rPh>
    <phoneticPr fontId="2"/>
  </si>
  <si>
    <r>
      <t>m</t>
    </r>
    <r>
      <rPr>
        <vertAlign val="superscript"/>
        <sz val="10"/>
        <color indexed="8"/>
        <rFont val="ＭＳ Ｐゴシック"/>
        <family val="3"/>
        <charset val="128"/>
      </rPr>
      <t>3</t>
    </r>
    <r>
      <rPr>
        <sz val="10"/>
        <color indexed="8"/>
        <rFont val="ＭＳ Ｐゴシック"/>
        <family val="3"/>
        <charset val="128"/>
      </rPr>
      <t>/h</t>
    </r>
    <phoneticPr fontId="11"/>
  </si>
  <si>
    <t>非熱回収換気削減量</t>
    <rPh sb="0" eb="1">
      <t>ヒ</t>
    </rPh>
    <rPh sb="1" eb="2">
      <t>ネツ</t>
    </rPh>
    <rPh sb="2" eb="4">
      <t>カイシュウ</t>
    </rPh>
    <rPh sb="4" eb="6">
      <t>カンキ</t>
    </rPh>
    <rPh sb="6" eb="8">
      <t>サクゲン</t>
    </rPh>
    <rPh sb="8" eb="9">
      <t>リョウ</t>
    </rPh>
    <phoneticPr fontId="1"/>
  </si>
  <si>
    <r>
      <t>m</t>
    </r>
    <r>
      <rPr>
        <vertAlign val="superscript"/>
        <sz val="11"/>
        <color indexed="8"/>
        <rFont val="ＭＳ Ｐゴシック"/>
        <family val="3"/>
        <charset val="128"/>
      </rPr>
      <t>3</t>
    </r>
    <r>
      <rPr>
        <sz val="11"/>
        <color theme="1"/>
        <rFont val="ＭＳ Ｐゴシック"/>
        <family val="3"/>
        <charset val="128"/>
        <scheme val="minor"/>
      </rPr>
      <t>/h</t>
    </r>
    <phoneticPr fontId="1"/>
  </si>
  <si>
    <t>非熱回収換気削減量</t>
  </si>
  <si>
    <t>×</t>
    <phoneticPr fontId="11"/>
  </si>
  <si>
    <t>台</t>
    <rPh sb="0" eb="1">
      <t>ダイ</t>
    </rPh>
    <phoneticPr fontId="11"/>
  </si>
  <si>
    <t>１－２　高機能換気設備（熱回収量分）</t>
    <rPh sb="4" eb="7">
      <t>コウキノウ</t>
    </rPh>
    <rPh sb="7" eb="9">
      <t>カンキ</t>
    </rPh>
    <rPh sb="9" eb="11">
      <t>セツビ</t>
    </rPh>
    <rPh sb="12" eb="13">
      <t>ネツ</t>
    </rPh>
    <rPh sb="13" eb="16">
      <t>カイシュウリョウ</t>
    </rPh>
    <rPh sb="16" eb="17">
      <t>ブン</t>
    </rPh>
    <phoneticPr fontId="15"/>
  </si>
  <si>
    <t>２　空調設備</t>
    <rPh sb="2" eb="4">
      <t>クウチョウ</t>
    </rPh>
    <rPh sb="4" eb="6">
      <t>セツビ</t>
    </rPh>
    <phoneticPr fontId="15"/>
  </si>
  <si>
    <t>３　照明設備</t>
    <rPh sb="2" eb="4">
      <t>ショウメイ</t>
    </rPh>
    <rPh sb="4" eb="6">
      <t>セツビ</t>
    </rPh>
    <phoneticPr fontId="15"/>
  </si>
  <si>
    <r>
      <t>CO</t>
    </r>
    <r>
      <rPr>
        <vertAlign val="subscript"/>
        <sz val="14"/>
        <color indexed="8"/>
        <rFont val="ＭＳ Ｐゴシック"/>
        <family val="3"/>
        <charset val="128"/>
      </rPr>
      <t>2</t>
    </r>
    <r>
      <rPr>
        <sz val="14"/>
        <color indexed="8"/>
        <rFont val="ＭＳ Ｐゴシック"/>
        <family val="3"/>
        <charset val="128"/>
      </rPr>
      <t>排出削減量</t>
    </r>
    <phoneticPr fontId="15"/>
  </si>
  <si>
    <r>
      <t>合計　CO</t>
    </r>
    <r>
      <rPr>
        <vertAlign val="subscript"/>
        <sz val="14"/>
        <color indexed="8"/>
        <rFont val="ＭＳ Ｐゴシック"/>
        <family val="3"/>
        <charset val="128"/>
      </rPr>
      <t>2</t>
    </r>
    <r>
      <rPr>
        <sz val="14"/>
        <color indexed="8"/>
        <rFont val="ＭＳ Ｐゴシック"/>
        <family val="3"/>
        <charset val="128"/>
      </rPr>
      <t>排出削減量</t>
    </r>
    <rPh sb="0" eb="2">
      <t>ゴウケイ</t>
    </rPh>
    <phoneticPr fontId="15"/>
  </si>
  <si>
    <r>
      <t>t-CO</t>
    </r>
    <r>
      <rPr>
        <vertAlign val="subscript"/>
        <sz val="14"/>
        <color indexed="8"/>
        <rFont val="ＭＳ Ｐゴシック"/>
        <family val="3"/>
        <charset val="128"/>
      </rPr>
      <t>2</t>
    </r>
    <r>
      <rPr>
        <sz val="14"/>
        <color indexed="8"/>
        <rFont val="ＭＳ Ｐゴシック"/>
        <family val="3"/>
        <charset val="128"/>
      </rPr>
      <t>/年</t>
    </r>
    <rPh sb="6" eb="7">
      <t>ネン</t>
    </rPh>
    <phoneticPr fontId="2"/>
  </si>
  <si>
    <r>
      <t>t-CO</t>
    </r>
    <r>
      <rPr>
        <vertAlign val="subscript"/>
        <sz val="10"/>
        <color indexed="8"/>
        <rFont val="ＭＳ Ｐゴシック"/>
        <family val="3"/>
        <charset val="128"/>
      </rPr>
      <t>2</t>
    </r>
    <r>
      <rPr>
        <sz val="10"/>
        <color indexed="8"/>
        <rFont val="ＭＳ Ｐゴシック"/>
        <family val="3"/>
        <charset val="128"/>
      </rPr>
      <t>/年</t>
    </r>
    <rPh sb="6" eb="7">
      <t>ネン</t>
    </rPh>
    <phoneticPr fontId="2"/>
  </si>
  <si>
    <r>
      <t>t-CO</t>
    </r>
    <r>
      <rPr>
        <vertAlign val="subscript"/>
        <sz val="11"/>
        <color indexed="8"/>
        <rFont val="ＭＳ Ｐゴシック"/>
        <family val="3"/>
        <charset val="128"/>
      </rPr>
      <t>2</t>
    </r>
    <r>
      <rPr>
        <sz val="11"/>
        <color theme="1"/>
        <rFont val="ＭＳ Ｐゴシック"/>
        <family val="3"/>
        <charset val="128"/>
        <scheme val="minor"/>
      </rPr>
      <t>/年</t>
    </r>
    <rPh sb="6" eb="7">
      <t>ネン</t>
    </rPh>
    <phoneticPr fontId="1"/>
  </si>
  <si>
    <r>
      <t>t-CO</t>
    </r>
    <r>
      <rPr>
        <vertAlign val="subscript"/>
        <sz val="11"/>
        <color indexed="8"/>
        <rFont val="ＭＳ Ｐゴシック"/>
        <family val="3"/>
        <charset val="128"/>
      </rPr>
      <t>2</t>
    </r>
    <r>
      <rPr>
        <sz val="11"/>
        <color theme="1"/>
        <rFont val="ＭＳ Ｐゴシック"/>
        <family val="3"/>
        <charset val="128"/>
        <scheme val="minor"/>
      </rPr>
      <t>/年</t>
    </r>
    <phoneticPr fontId="1"/>
  </si>
  <si>
    <r>
      <t>CO</t>
    </r>
    <r>
      <rPr>
        <vertAlign val="subscript"/>
        <sz val="11"/>
        <color indexed="8"/>
        <rFont val="ＭＳ Ｐゴシック"/>
        <family val="3"/>
        <charset val="128"/>
      </rPr>
      <t>2</t>
    </r>
    <r>
      <rPr>
        <sz val="11"/>
        <color theme="1"/>
        <rFont val="ＭＳ Ｐゴシック"/>
        <family val="3"/>
        <charset val="128"/>
        <scheme val="minor"/>
      </rPr>
      <t>排出削減量</t>
    </r>
    <rPh sb="3" eb="5">
      <t>ハイシュツ</t>
    </rPh>
    <rPh sb="5" eb="7">
      <t>サクゲン</t>
    </rPh>
    <rPh sb="7" eb="8">
      <t>リョウ</t>
    </rPh>
    <phoneticPr fontId="1"/>
  </si>
  <si>
    <r>
      <t>m</t>
    </r>
    <r>
      <rPr>
        <vertAlign val="superscript"/>
        <sz val="11"/>
        <color indexed="8"/>
        <rFont val="ＭＳ Ｐゴシック"/>
        <family val="3"/>
        <charset val="128"/>
      </rPr>
      <t>3</t>
    </r>
    <r>
      <rPr>
        <sz val="11"/>
        <color theme="1"/>
        <rFont val="ＭＳ Ｐゴシック"/>
        <family val="3"/>
        <charset val="128"/>
        <scheme val="minor"/>
      </rPr>
      <t>/h</t>
    </r>
    <phoneticPr fontId="1"/>
  </si>
  <si>
    <r>
      <t>CO</t>
    </r>
    <r>
      <rPr>
        <vertAlign val="subscript"/>
        <sz val="11"/>
        <color indexed="8"/>
        <rFont val="ＭＳ Ｐゴシック"/>
        <family val="3"/>
        <charset val="128"/>
      </rPr>
      <t>2</t>
    </r>
    <r>
      <rPr>
        <sz val="11"/>
        <color theme="1"/>
        <rFont val="ＭＳ Ｐゴシック"/>
        <family val="3"/>
        <charset val="128"/>
        <scheme val="minor"/>
      </rPr>
      <t>排出削減量（熱回収量分）</t>
    </r>
    <rPh sb="3" eb="5">
      <t>ハイシュツ</t>
    </rPh>
    <rPh sb="5" eb="7">
      <t>サクゲン</t>
    </rPh>
    <rPh sb="7" eb="8">
      <t>リョウ</t>
    </rPh>
    <rPh sb="9" eb="10">
      <t>ネツ</t>
    </rPh>
    <rPh sb="10" eb="12">
      <t>カイシュウ</t>
    </rPh>
    <rPh sb="12" eb="13">
      <t>リョウ</t>
    </rPh>
    <rPh sb="13" eb="14">
      <t>ブン</t>
    </rPh>
    <phoneticPr fontId="1"/>
  </si>
  <si>
    <r>
      <t>CO</t>
    </r>
    <r>
      <rPr>
        <vertAlign val="subscript"/>
        <sz val="11"/>
        <color indexed="8"/>
        <rFont val="ＭＳ Ｐゴシック"/>
        <family val="3"/>
        <charset val="128"/>
      </rPr>
      <t>2</t>
    </r>
    <r>
      <rPr>
        <sz val="11"/>
        <color theme="1"/>
        <rFont val="ＭＳ Ｐゴシック"/>
        <family val="3"/>
        <charset val="128"/>
        <scheme val="minor"/>
      </rPr>
      <t>排出削減量</t>
    </r>
    <rPh sb="3" eb="5">
      <t>ハイシュツ</t>
    </rPh>
    <rPh sb="5" eb="7">
      <t>サクゲン</t>
    </rPh>
    <rPh sb="7" eb="8">
      <t>リョウ</t>
    </rPh>
    <phoneticPr fontId="1"/>
  </si>
  <si>
    <t>１－２高機能換気設備
（熱回収量分）</t>
    <rPh sb="3" eb="6">
      <t>コウキノウ</t>
    </rPh>
    <rPh sb="6" eb="8">
      <t>カンキ</t>
    </rPh>
    <rPh sb="8" eb="10">
      <t>セツビ</t>
    </rPh>
    <rPh sb="12" eb="13">
      <t>ネツ</t>
    </rPh>
    <rPh sb="13" eb="15">
      <t>カイシュウ</t>
    </rPh>
    <rPh sb="15" eb="16">
      <t>リョウ</t>
    </rPh>
    <rPh sb="16" eb="17">
      <t>ブン</t>
    </rPh>
    <phoneticPr fontId="2"/>
  </si>
  <si>
    <t>（消費電力）</t>
    <rPh sb="1" eb="3">
      <t>ショウヒ</t>
    </rPh>
    <rPh sb="3" eb="5">
      <t>デンリョク</t>
    </rPh>
    <phoneticPr fontId="8"/>
  </si>
  <si>
    <t>（年間消費電力量）</t>
    <rPh sb="1" eb="3">
      <t>ネンカン</t>
    </rPh>
    <rPh sb="3" eb="5">
      <t>ショウヒ</t>
    </rPh>
    <rPh sb="5" eb="8">
      <t>デンリョクリョウ</t>
    </rPh>
    <phoneticPr fontId="8"/>
  </si>
  <si>
    <t>（換気量）</t>
    <rPh sb="1" eb="4">
      <t>カンキリョウ</t>
    </rPh>
    <phoneticPr fontId="11"/>
  </si>
  <si>
    <t>（熱交換率）</t>
    <rPh sb="1" eb="2">
      <t>ネツ</t>
    </rPh>
    <rPh sb="2" eb="5">
      <t>コウカンリツ</t>
    </rPh>
    <phoneticPr fontId="11"/>
  </si>
  <si>
    <t>（負荷率）</t>
    <rPh sb="1" eb="4">
      <t>フカリツ</t>
    </rPh>
    <phoneticPr fontId="8"/>
  </si>
  <si>
    <t>%</t>
    <phoneticPr fontId="8"/>
  </si>
  <si>
    <t>（消費電力）</t>
    <rPh sb="1" eb="5">
      <t>ショウヒデンリョク</t>
    </rPh>
    <phoneticPr fontId="8"/>
  </si>
  <si>
    <t>（年間消費電力量）</t>
    <rPh sb="1" eb="3">
      <t>ネンカン</t>
    </rPh>
    <rPh sb="3" eb="5">
      <t>ショウヒ</t>
    </rPh>
    <rPh sb="5" eb="7">
      <t>デンリョク</t>
    </rPh>
    <rPh sb="7" eb="8">
      <t>リョウ</t>
    </rPh>
    <phoneticPr fontId="8"/>
  </si>
  <si>
    <t>（年間消費電力量）</t>
    <rPh sb="1" eb="3">
      <t>ネンカン</t>
    </rPh>
    <rPh sb="3" eb="5">
      <t>ショウヒ</t>
    </rPh>
    <rPh sb="5" eb="8">
      <t>デンリャクリョウ</t>
    </rPh>
    <phoneticPr fontId="8"/>
  </si>
  <si>
    <r>
      <t>m</t>
    </r>
    <r>
      <rPr>
        <vertAlign val="superscript"/>
        <sz val="11"/>
        <color indexed="8"/>
        <rFont val="ＭＳ Ｐゴシック"/>
        <family val="3"/>
        <charset val="128"/>
      </rPr>
      <t>3</t>
    </r>
    <r>
      <rPr>
        <sz val="11"/>
        <color theme="1"/>
        <rFont val="ＭＳ Ｐゴシック"/>
        <family val="3"/>
        <charset val="128"/>
        <scheme val="minor"/>
      </rPr>
      <t>/h</t>
    </r>
    <phoneticPr fontId="11"/>
  </si>
  <si>
    <r>
      <t>kWh･h/m</t>
    </r>
    <r>
      <rPr>
        <vertAlign val="superscript"/>
        <sz val="11"/>
        <color indexed="8"/>
        <rFont val="ＭＳ Ｐゴシック"/>
        <family val="3"/>
        <charset val="128"/>
      </rPr>
      <t>3</t>
    </r>
    <phoneticPr fontId="11"/>
  </si>
  <si>
    <r>
      <t>千Nm</t>
    </r>
    <r>
      <rPr>
        <vertAlign val="superscript"/>
        <sz val="11"/>
        <color indexed="8"/>
        <rFont val="ＭＳ Ｐゴシック"/>
        <family val="3"/>
        <charset val="128"/>
      </rPr>
      <t>3</t>
    </r>
    <rPh sb="0" eb="1">
      <t>セン</t>
    </rPh>
    <phoneticPr fontId="2"/>
  </si>
  <si>
    <t>１－１高機能換気設備
（消費電力量分）</t>
    <rPh sb="3" eb="6">
      <t>コウキノウ</t>
    </rPh>
    <rPh sb="6" eb="8">
      <t>カンキ</t>
    </rPh>
    <rPh sb="8" eb="10">
      <t>セツビ</t>
    </rPh>
    <rPh sb="12" eb="14">
      <t>ショウヒ</t>
    </rPh>
    <rPh sb="14" eb="16">
      <t>デンリョク</t>
    </rPh>
    <rPh sb="16" eb="17">
      <t>リョウ</t>
    </rPh>
    <rPh sb="17" eb="18">
      <t>ブン</t>
    </rPh>
    <phoneticPr fontId="2"/>
  </si>
  <si>
    <t>１－１　高機能換気設備（消費電力量分）</t>
    <rPh sb="4" eb="7">
      <t>コウキノウ</t>
    </rPh>
    <rPh sb="7" eb="9">
      <t>カンキ</t>
    </rPh>
    <rPh sb="9" eb="11">
      <t>セツビ</t>
    </rPh>
    <rPh sb="12" eb="14">
      <t>ショウヒ</t>
    </rPh>
    <rPh sb="14" eb="16">
      <t>デンリョク</t>
    </rPh>
    <rPh sb="16" eb="17">
      <t>リョウ</t>
    </rPh>
    <rPh sb="17" eb="18">
      <t>ブン</t>
    </rPh>
    <phoneticPr fontId="15"/>
  </si>
  <si>
    <t>（年間消費電力量）</t>
    <rPh sb="1" eb="3">
      <t>ネンカン</t>
    </rPh>
    <rPh sb="3" eb="5">
      <t>ショウヒ</t>
    </rPh>
    <rPh sb="5" eb="8">
      <t>デンリョクリョウ</t>
    </rPh>
    <phoneticPr fontId="2"/>
  </si>
  <si>
    <t>６　任意様式</t>
    <rPh sb="2" eb="4">
      <t>ニンイ</t>
    </rPh>
    <rPh sb="4" eb="6">
      <t>ヨウシキ</t>
    </rPh>
    <phoneticPr fontId="15"/>
  </si>
  <si>
    <t>６任意様式</t>
    <rPh sb="1" eb="3">
      <t>ニンイ</t>
    </rPh>
    <rPh sb="3" eb="5">
      <t>ヨウシキ</t>
    </rPh>
    <phoneticPr fontId="2"/>
  </si>
  <si>
    <t>４　その他設備（電気系）</t>
    <rPh sb="4" eb="5">
      <t>タ</t>
    </rPh>
    <rPh sb="5" eb="7">
      <t>セツビ</t>
    </rPh>
    <rPh sb="8" eb="10">
      <t>デンキ</t>
    </rPh>
    <rPh sb="10" eb="11">
      <t>ケイ</t>
    </rPh>
    <phoneticPr fontId="15"/>
  </si>
  <si>
    <t>５　その他設備（燃料系）</t>
    <rPh sb="4" eb="5">
      <t>タ</t>
    </rPh>
    <rPh sb="5" eb="7">
      <t>セツビ</t>
    </rPh>
    <rPh sb="8" eb="11">
      <t>ネンリョウケイ</t>
    </rPh>
    <phoneticPr fontId="15"/>
  </si>
  <si>
    <t>４その他設備（電気系）</t>
    <rPh sb="3" eb="4">
      <t>タ</t>
    </rPh>
    <rPh sb="4" eb="6">
      <t>セツビ</t>
    </rPh>
    <rPh sb="7" eb="9">
      <t>デンキ</t>
    </rPh>
    <rPh sb="9" eb="10">
      <t>ケイ</t>
    </rPh>
    <phoneticPr fontId="2"/>
  </si>
  <si>
    <t>５その他設備（燃料系）</t>
    <rPh sb="3" eb="4">
      <t>タ</t>
    </rPh>
    <rPh sb="4" eb="6">
      <t>セツビ</t>
    </rPh>
    <rPh sb="7" eb="9">
      <t>ネンリョウ</t>
    </rPh>
    <rPh sb="9" eb="10">
      <t>ケイ</t>
    </rPh>
    <phoneticPr fontId="2"/>
  </si>
  <si>
    <t>更新前</t>
    <rPh sb="0" eb="2">
      <t>コウシン</t>
    </rPh>
    <rPh sb="2" eb="3">
      <t>マエ</t>
    </rPh>
    <phoneticPr fontId="1"/>
  </si>
  <si>
    <t>更新前換気設備</t>
    <rPh sb="0" eb="2">
      <t>コウシン</t>
    </rPh>
    <rPh sb="2" eb="3">
      <t>マエ</t>
    </rPh>
    <rPh sb="3" eb="5">
      <t>カンキ</t>
    </rPh>
    <rPh sb="5" eb="7">
      <t>セツビ</t>
    </rPh>
    <phoneticPr fontId="2"/>
  </si>
  <si>
    <t>更新後</t>
    <rPh sb="0" eb="3">
      <t>コウシンゴ</t>
    </rPh>
    <phoneticPr fontId="1"/>
  </si>
  <si>
    <t>更新後高機能換気設備</t>
    <rPh sb="0" eb="2">
      <t>コウシン</t>
    </rPh>
    <rPh sb="2" eb="3">
      <t>ゴ</t>
    </rPh>
    <rPh sb="3" eb="6">
      <t>コウキノウ</t>
    </rPh>
    <rPh sb="6" eb="8">
      <t>カンキ</t>
    </rPh>
    <rPh sb="8" eb="10">
      <t>セツビ</t>
    </rPh>
    <phoneticPr fontId="2"/>
  </si>
  <si>
    <t>更新前換気設備</t>
    <rPh sb="0" eb="3">
      <t>コウシンマエ</t>
    </rPh>
    <rPh sb="3" eb="5">
      <t>カンキ</t>
    </rPh>
    <rPh sb="5" eb="7">
      <t>セツビ</t>
    </rPh>
    <phoneticPr fontId="2"/>
  </si>
  <si>
    <t>更新後高機能換気設備</t>
    <rPh sb="0" eb="3">
      <t>コウシンゴ</t>
    </rPh>
    <rPh sb="3" eb="6">
      <t>コウキノウ</t>
    </rPh>
    <rPh sb="6" eb="8">
      <t>カンキ</t>
    </rPh>
    <phoneticPr fontId="2"/>
  </si>
  <si>
    <t>更新前空調設備</t>
    <rPh sb="0" eb="3">
      <t>コウシンマエ</t>
    </rPh>
    <rPh sb="3" eb="5">
      <t>クウチョウ</t>
    </rPh>
    <rPh sb="5" eb="7">
      <t>セツビ</t>
    </rPh>
    <phoneticPr fontId="2"/>
  </si>
  <si>
    <t>更新後空調設備</t>
    <rPh sb="0" eb="2">
      <t>コウシン</t>
    </rPh>
    <rPh sb="2" eb="3">
      <t>ゴ</t>
    </rPh>
    <rPh sb="3" eb="5">
      <t>クウチョウ</t>
    </rPh>
    <rPh sb="5" eb="7">
      <t>セツビ</t>
    </rPh>
    <phoneticPr fontId="2"/>
  </si>
  <si>
    <t>更新前照明設備</t>
    <rPh sb="0" eb="3">
      <t>コウシンマエ</t>
    </rPh>
    <rPh sb="3" eb="5">
      <t>ショウメイ</t>
    </rPh>
    <rPh sb="5" eb="7">
      <t>セツビ</t>
    </rPh>
    <phoneticPr fontId="2"/>
  </si>
  <si>
    <t>更新後照明設備</t>
    <rPh sb="0" eb="3">
      <t>コウシンゴ</t>
    </rPh>
    <rPh sb="3" eb="5">
      <t>ショウメイ</t>
    </rPh>
    <rPh sb="5" eb="7">
      <t>セツビ</t>
    </rPh>
    <phoneticPr fontId="2"/>
  </si>
  <si>
    <t>更新前その他設備（電気系）</t>
    <rPh sb="0" eb="3">
      <t>コウシンマエ</t>
    </rPh>
    <rPh sb="5" eb="6">
      <t>タ</t>
    </rPh>
    <rPh sb="6" eb="8">
      <t>セツビ</t>
    </rPh>
    <rPh sb="9" eb="11">
      <t>デンキ</t>
    </rPh>
    <rPh sb="11" eb="12">
      <t>ケイ</t>
    </rPh>
    <phoneticPr fontId="2"/>
  </si>
  <si>
    <t>更新後その他設備（電気系）</t>
    <rPh sb="0" eb="3">
      <t>コウシンゴ</t>
    </rPh>
    <rPh sb="5" eb="6">
      <t>タ</t>
    </rPh>
    <rPh sb="6" eb="8">
      <t>セツビ</t>
    </rPh>
    <rPh sb="9" eb="12">
      <t>デンキケイ</t>
    </rPh>
    <phoneticPr fontId="2"/>
  </si>
  <si>
    <t>更新前その他設備（燃料系）</t>
    <rPh sb="0" eb="3">
      <t>コウシンマエ</t>
    </rPh>
    <rPh sb="5" eb="6">
      <t>タ</t>
    </rPh>
    <rPh sb="6" eb="8">
      <t>セツビ</t>
    </rPh>
    <rPh sb="9" eb="12">
      <t>ネンリョウケイ</t>
    </rPh>
    <phoneticPr fontId="2"/>
  </si>
  <si>
    <t>更新後その他設備（燃料系）</t>
    <rPh sb="0" eb="3">
      <t>コウシンゴ</t>
    </rPh>
    <rPh sb="5" eb="6">
      <t>タ</t>
    </rPh>
    <rPh sb="6" eb="8">
      <t>セツビ</t>
    </rPh>
    <rPh sb="9" eb="11">
      <t>ネンリョウ</t>
    </rPh>
    <rPh sb="11" eb="12">
      <t>ケイ</t>
    </rPh>
    <phoneticPr fontId="2"/>
  </si>
  <si>
    <r>
      <t>更新前のCO</t>
    </r>
    <r>
      <rPr>
        <vertAlign val="subscript"/>
        <sz val="11"/>
        <color indexed="8"/>
        <rFont val="ＭＳ Ｐゴシック"/>
        <family val="3"/>
        <charset val="128"/>
      </rPr>
      <t>2</t>
    </r>
    <r>
      <rPr>
        <sz val="11"/>
        <color theme="1"/>
        <rFont val="ＭＳ Ｐゴシック"/>
        <family val="3"/>
        <charset val="128"/>
        <scheme val="minor"/>
      </rPr>
      <t>排出量</t>
    </r>
    <rPh sb="0" eb="2">
      <t>コウシン</t>
    </rPh>
    <rPh sb="2" eb="3">
      <t>マエ</t>
    </rPh>
    <rPh sb="7" eb="9">
      <t>ハイシュツ</t>
    </rPh>
    <rPh sb="9" eb="10">
      <t>リョウ</t>
    </rPh>
    <phoneticPr fontId="1"/>
  </si>
  <si>
    <t>更新前の非熱回収換気量</t>
    <rPh sb="0" eb="2">
      <t>コウシン</t>
    </rPh>
    <rPh sb="2" eb="3">
      <t>マエ</t>
    </rPh>
    <rPh sb="4" eb="5">
      <t>ヒ</t>
    </rPh>
    <rPh sb="5" eb="6">
      <t>ネツ</t>
    </rPh>
    <rPh sb="6" eb="8">
      <t>カイシュウ</t>
    </rPh>
    <rPh sb="8" eb="10">
      <t>カンキ</t>
    </rPh>
    <rPh sb="10" eb="11">
      <t>リョウ</t>
    </rPh>
    <phoneticPr fontId="1"/>
  </si>
  <si>
    <r>
      <t>更新後のCO</t>
    </r>
    <r>
      <rPr>
        <vertAlign val="subscript"/>
        <sz val="11"/>
        <color indexed="8"/>
        <rFont val="ＭＳ Ｐゴシック"/>
        <family val="3"/>
        <charset val="128"/>
      </rPr>
      <t>2</t>
    </r>
    <r>
      <rPr>
        <sz val="11"/>
        <color theme="1"/>
        <rFont val="ＭＳ Ｐゴシック"/>
        <family val="3"/>
        <charset val="128"/>
        <scheme val="minor"/>
      </rPr>
      <t>排出量</t>
    </r>
    <rPh sb="0" eb="2">
      <t>コウシン</t>
    </rPh>
    <rPh sb="2" eb="3">
      <t>ゴ</t>
    </rPh>
    <rPh sb="7" eb="9">
      <t>ハイシュツ</t>
    </rPh>
    <rPh sb="9" eb="10">
      <t>リョウ</t>
    </rPh>
    <phoneticPr fontId="1"/>
  </si>
  <si>
    <t>更新後の非熱回収換気量</t>
    <rPh sb="0" eb="2">
      <t>コウシン</t>
    </rPh>
    <rPh sb="2" eb="3">
      <t>ゴ</t>
    </rPh>
    <rPh sb="4" eb="5">
      <t>ヒ</t>
    </rPh>
    <rPh sb="5" eb="6">
      <t>ネツ</t>
    </rPh>
    <rPh sb="6" eb="8">
      <t>カイシュウ</t>
    </rPh>
    <rPh sb="8" eb="11">
      <t>カンキリョウ</t>
    </rPh>
    <phoneticPr fontId="1"/>
  </si>
  <si>
    <t>更新前の非熱回収換気量</t>
    <rPh sb="0" eb="2">
      <t>コウシン</t>
    </rPh>
    <rPh sb="2" eb="3">
      <t>マエ</t>
    </rPh>
    <rPh sb="4" eb="5">
      <t>ヒ</t>
    </rPh>
    <rPh sb="5" eb="6">
      <t>ネツ</t>
    </rPh>
    <rPh sb="6" eb="8">
      <t>カイシュウ</t>
    </rPh>
    <rPh sb="8" eb="11">
      <t>カンキリョウ</t>
    </rPh>
    <phoneticPr fontId="1"/>
  </si>
  <si>
    <t>別紙</t>
    <rPh sb="0" eb="2">
      <t>ベッシ</t>
    </rPh>
    <phoneticPr fontId="15"/>
  </si>
  <si>
    <r>
      <t>CO</t>
    </r>
    <r>
      <rPr>
        <vertAlign val="subscript"/>
        <sz val="14"/>
        <color theme="1"/>
        <rFont val="ＭＳ Ｐゴシック"/>
        <family val="3"/>
        <charset val="128"/>
        <scheme val="minor"/>
      </rPr>
      <t>2</t>
    </r>
    <r>
      <rPr>
        <sz val="14"/>
        <color theme="1"/>
        <rFont val="ＭＳ Ｐゴシック"/>
        <family val="3"/>
        <charset val="128"/>
        <scheme val="minor"/>
      </rPr>
      <t>排出削減量計算シート</t>
    </r>
    <rPh sb="3" eb="5">
      <t>ハイシュツ</t>
    </rPh>
    <rPh sb="5" eb="7">
      <t>サクゲン</t>
    </rPh>
    <rPh sb="7" eb="8">
      <t>リョウ</t>
    </rPh>
    <rPh sb="8" eb="10">
      <t>ケイサン</t>
    </rPh>
    <phoneticPr fontId="1"/>
  </si>
  <si>
    <t>別添のとおり</t>
    <rPh sb="0" eb="2">
      <t>ベッテン</t>
    </rPh>
    <phoneticPr fontId="1"/>
  </si>
  <si>
    <t>年間熱損失量係数</t>
    <rPh sb="0" eb="2">
      <t>ネンカン</t>
    </rPh>
    <rPh sb="2" eb="3">
      <t>ネツ</t>
    </rPh>
    <rPh sb="3" eb="5">
      <t>ソンシツ</t>
    </rPh>
    <rPh sb="5" eb="6">
      <t>リョウ</t>
    </rPh>
    <rPh sb="6" eb="8">
      <t>ケイスウ</t>
    </rPh>
    <phoneticPr fontId="11"/>
  </si>
  <si>
    <t>（熱交換換気量）</t>
    <rPh sb="1" eb="2">
      <t>ネツ</t>
    </rPh>
    <rPh sb="2" eb="4">
      <t>コウカン</t>
    </rPh>
    <rPh sb="4" eb="7">
      <t>カンキリョウ</t>
    </rPh>
    <phoneticPr fontId="11"/>
  </si>
  <si>
    <t>合計</t>
    <rPh sb="0" eb="2">
      <t>ゴウケイ</t>
    </rPh>
    <phoneticPr fontId="11"/>
  </si>
  <si>
    <t>(非熱交換換気量)</t>
    <rPh sb="1" eb="3">
      <t>ヒネツ</t>
    </rPh>
    <rPh sb="5" eb="7">
      <t>カンキ</t>
    </rPh>
    <rPh sb="7" eb="8">
      <t>リョウ</t>
    </rPh>
    <phoneticPr fontId="2"/>
  </si>
  <si>
    <t>（利用人数）</t>
    <rPh sb="1" eb="3">
      <t>リヨウ</t>
    </rPh>
    <rPh sb="3" eb="4">
      <t>ニン</t>
    </rPh>
    <rPh sb="4" eb="5">
      <t>スウ</t>
    </rPh>
    <phoneticPr fontId="11"/>
  </si>
  <si>
    <t>人</t>
    <rPh sb="0" eb="1">
      <t>ニン</t>
    </rPh>
    <phoneticPr fontId="11"/>
  </si>
  <si>
    <t>＝</t>
    <phoneticPr fontId="11"/>
  </si>
  <si>
    <t>【更新後の必要換気量の計算】</t>
    <rPh sb="1" eb="3">
      <t>コウシン</t>
    </rPh>
    <rPh sb="3" eb="4">
      <t>ゴ</t>
    </rPh>
    <rPh sb="5" eb="7">
      <t>ヒツヨウ</t>
    </rPh>
    <rPh sb="7" eb="10">
      <t>カンキリョウ</t>
    </rPh>
    <rPh sb="11" eb="13">
      <t>ケイサン</t>
    </rPh>
    <phoneticPr fontId="11"/>
  </si>
  <si>
    <t>（参考：床面積）</t>
    <rPh sb="1" eb="3">
      <t>サンコウ</t>
    </rPh>
    <rPh sb="4" eb="7">
      <t>ユカメンセキ</t>
    </rPh>
    <phoneticPr fontId="11"/>
  </si>
  <si>
    <t>（必要換気量）</t>
    <rPh sb="1" eb="3">
      <t>ヒツヨウ</t>
    </rPh>
    <rPh sb="3" eb="6">
      <t>カンキリョウ</t>
    </rPh>
    <phoneticPr fontId="11"/>
  </si>
  <si>
    <r>
      <t>m</t>
    </r>
    <r>
      <rPr>
        <vertAlign val="superscript"/>
        <sz val="10"/>
        <color theme="1"/>
        <rFont val="ＭＳ Ｐゴシック"/>
        <family val="3"/>
        <charset val="128"/>
        <scheme val="minor"/>
      </rPr>
      <t>2</t>
    </r>
    <phoneticPr fontId="11"/>
  </si>
  <si>
    <t>設備名等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</si>
</sst>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_);[Red]\(#,##0.0\)"/>
    <numFmt numFmtId="178" formatCode="0.0_ "/>
    <numFmt numFmtId="179" formatCode="#,##0.00_ "/>
    <numFmt numFmtId="180" formatCode="0.0000_ "/>
    <numFmt numFmtId="181" formatCode="#,##0.00_);[Red]\(#,##0.00\)"/>
    <numFmt numFmtId="182" formatCode="0.0"/>
    <numFmt numFmtId="183" formatCode="#,##0.0;[Red]\-#,##0.0"/>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0"/>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vertAlign val="superscript"/>
      <sz val="10"/>
      <color indexed="8"/>
      <name val="ＭＳ Ｐゴシック"/>
      <family val="3"/>
      <charset val="128"/>
    </font>
    <font>
      <vertAlign val="superscript"/>
      <sz val="11"/>
      <color indexed="8"/>
      <name val="ＭＳ Ｐゴシック"/>
      <family val="3"/>
      <charset val="128"/>
    </font>
    <font>
      <sz val="14"/>
      <color indexed="8"/>
      <name val="ＭＳ Ｐゴシック"/>
      <family val="3"/>
      <charset val="128"/>
    </font>
    <font>
      <sz val="6"/>
      <name val="ＭＳ Ｐゴシック"/>
      <family val="3"/>
      <charset val="128"/>
    </font>
    <font>
      <vertAlign val="subscript"/>
      <sz val="10"/>
      <color indexed="8"/>
      <name val="ＭＳ Ｐゴシック"/>
      <family val="3"/>
      <charset val="128"/>
    </font>
    <font>
      <vertAlign val="subscript"/>
      <sz val="14"/>
      <color indexed="8"/>
      <name val="ＭＳ Ｐゴシック"/>
      <family val="3"/>
      <charset val="128"/>
    </font>
    <font>
      <vertAlign val="subscript"/>
      <sz val="11"/>
      <color indexed="8"/>
      <name val="ＭＳ Ｐゴシック"/>
      <family val="3"/>
      <charset val="128"/>
    </font>
    <font>
      <sz val="12"/>
      <color indexed="81"/>
      <name val="MS P ゴシック"/>
      <family val="3"/>
      <charset val="128"/>
    </font>
    <font>
      <b/>
      <sz val="12"/>
      <color indexed="81"/>
      <name val="MS P ゴシック"/>
      <family val="3"/>
      <charset val="128"/>
    </font>
    <font>
      <u/>
      <sz val="12"/>
      <color indexed="81"/>
      <name val="MS P ゴシック"/>
      <family val="3"/>
      <charset val="128"/>
    </font>
    <font>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vertAlign val="subscript"/>
      <sz val="14"/>
      <color theme="1"/>
      <name val="ＭＳ Ｐゴシック"/>
      <family val="3"/>
      <charset val="128"/>
      <scheme val="minor"/>
    </font>
    <font>
      <vertAlign val="superscript"/>
      <sz val="10"/>
      <color theme="1"/>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2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22" fillId="0" borderId="0" applyFont="0" applyFill="0" applyBorder="0" applyAlignment="0" applyProtection="0">
      <alignment vertical="center"/>
    </xf>
    <xf numFmtId="0" fontId="3" fillId="0" borderId="0">
      <alignment vertical="center"/>
    </xf>
  </cellStyleXfs>
  <cellXfs count="241">
    <xf numFmtId="0" fontId="0" fillId="0" borderId="0" xfId="0">
      <alignment vertical="center"/>
    </xf>
    <xf numFmtId="0" fontId="23" fillId="0" borderId="5"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4" fillId="0" borderId="0" xfId="2" applyFont="1" applyFill="1" applyBorder="1" applyAlignment="1" applyProtection="1">
      <alignment vertical="center" shrinkToFit="1"/>
    </xf>
    <xf numFmtId="0" fontId="23" fillId="0" borderId="0" xfId="0" applyFont="1" applyBorder="1" applyAlignment="1" applyProtection="1">
      <alignment horizontal="left" vertical="center"/>
      <protection locked="0"/>
    </xf>
    <xf numFmtId="0" fontId="23" fillId="0" borderId="12" xfId="0" applyFont="1" applyBorder="1" applyAlignment="1" applyProtection="1">
      <alignment horizontal="right" vertical="center"/>
      <protection locked="0"/>
    </xf>
    <xf numFmtId="179" fontId="23" fillId="0" borderId="12" xfId="0" applyNumberFormat="1" applyFont="1" applyBorder="1" applyAlignment="1" applyProtection="1">
      <alignment horizontal="right" vertical="center"/>
      <protection locked="0"/>
    </xf>
    <xf numFmtId="0" fontId="23" fillId="0" borderId="14" xfId="0" applyFont="1" applyBorder="1" applyAlignment="1" applyProtection="1">
      <alignment horizontal="right" vertical="center"/>
      <protection locked="0"/>
    </xf>
    <xf numFmtId="38" fontId="23" fillId="0" borderId="12" xfId="1" applyFont="1" applyBorder="1" applyAlignment="1" applyProtection="1">
      <alignment horizontal="right" vertical="center"/>
      <protection locked="0"/>
    </xf>
    <xf numFmtId="0" fontId="23" fillId="0" borderId="13" xfId="0" applyFont="1" applyBorder="1" applyAlignment="1" applyProtection="1">
      <alignment horizontal="right" vertical="center"/>
      <protection locked="0"/>
    </xf>
    <xf numFmtId="183" fontId="23" fillId="0" borderId="12" xfId="1" applyNumberFormat="1" applyFont="1" applyBorder="1" applyAlignment="1" applyProtection="1">
      <alignment horizontal="right" vertical="center"/>
      <protection locked="0"/>
    </xf>
    <xf numFmtId="183" fontId="23" fillId="0" borderId="13" xfId="1" applyNumberFormat="1" applyFont="1" applyBorder="1" applyAlignment="1" applyProtection="1">
      <alignment horizontal="right" vertical="center"/>
      <protection locked="0"/>
    </xf>
    <xf numFmtId="183" fontId="23" fillId="0" borderId="14" xfId="1" applyNumberFormat="1" applyFont="1" applyBorder="1" applyAlignment="1" applyProtection="1">
      <alignment horizontal="right" vertical="center"/>
      <protection locked="0"/>
    </xf>
    <xf numFmtId="38" fontId="23" fillId="0" borderId="14" xfId="1" applyFont="1" applyBorder="1" applyAlignment="1" applyProtection="1">
      <alignment horizontal="right" vertical="center"/>
      <protection locked="0"/>
    </xf>
    <xf numFmtId="179" fontId="23" fillId="0" borderId="12" xfId="0" applyNumberFormat="1" applyFont="1" applyBorder="1" applyAlignment="1" applyProtection="1">
      <alignment horizontal="left" vertical="center"/>
      <protection locked="0"/>
    </xf>
    <xf numFmtId="179" fontId="23" fillId="0" borderId="13" xfId="0" applyNumberFormat="1" applyFont="1" applyBorder="1" applyAlignment="1" applyProtection="1">
      <alignment horizontal="left" vertical="center"/>
      <protection locked="0"/>
    </xf>
    <xf numFmtId="179" fontId="23" fillId="0" borderId="14" xfId="0" applyNumberFormat="1" applyFont="1" applyBorder="1" applyAlignment="1" applyProtection="1">
      <alignment horizontal="left" vertical="center"/>
      <protection locked="0"/>
    </xf>
    <xf numFmtId="38" fontId="23" fillId="0" borderId="12" xfId="1" applyNumberFormat="1" applyFont="1" applyBorder="1" applyAlignment="1" applyProtection="1">
      <alignment horizontal="right" vertical="center"/>
      <protection locked="0"/>
    </xf>
    <xf numFmtId="38" fontId="23" fillId="0" borderId="14" xfId="1" applyNumberFormat="1" applyFont="1" applyBorder="1" applyAlignment="1" applyProtection="1">
      <alignment horizontal="right" vertical="center"/>
      <protection locked="0"/>
    </xf>
    <xf numFmtId="183" fontId="22" fillId="0" borderId="5" xfId="1" applyNumberFormat="1" applyFont="1" applyBorder="1" applyAlignment="1" applyProtection="1">
      <alignment horizontal="right" vertical="center"/>
      <protection locked="0"/>
    </xf>
    <xf numFmtId="183" fontId="22" fillId="0" borderId="0" xfId="1" applyNumberFormat="1" applyFont="1" applyBorder="1" applyAlignment="1" applyProtection="1">
      <alignment horizontal="right" vertical="center"/>
      <protection locked="0"/>
    </xf>
    <xf numFmtId="183" fontId="22" fillId="0" borderId="7" xfId="1" applyNumberFormat="1" applyFont="1" applyBorder="1" applyAlignment="1" applyProtection="1">
      <alignment horizontal="right" vertical="center"/>
      <protection locked="0"/>
    </xf>
    <xf numFmtId="183" fontId="22" fillId="0" borderId="2" xfId="1" applyNumberFormat="1" applyFont="1" applyBorder="1" applyAlignment="1" applyProtection="1">
      <alignment horizontal="right" vertical="center"/>
      <protection locked="0"/>
    </xf>
    <xf numFmtId="0" fontId="23" fillId="0" borderId="12" xfId="0"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12"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4" xfId="0" applyFont="1" applyBorder="1" applyAlignment="1" applyProtection="1">
      <alignment horizontal="center" vertical="center" shrinkToFit="1"/>
      <protection locked="0"/>
    </xf>
    <xf numFmtId="0" fontId="5" fillId="0" borderId="0" xfId="2" applyFont="1" applyFill="1" applyBorder="1" applyAlignment="1" applyProtection="1">
      <alignment horizontal="right" vertical="center" shrinkToFit="1"/>
    </xf>
    <xf numFmtId="182" fontId="23" fillId="0" borderId="12" xfId="0" applyNumberFormat="1" applyFont="1" applyBorder="1" applyAlignment="1" applyProtection="1">
      <alignment horizontal="right" vertical="center"/>
      <protection locked="0"/>
    </xf>
    <xf numFmtId="182" fontId="23" fillId="0" borderId="13" xfId="0" applyNumberFormat="1" applyFont="1" applyBorder="1" applyAlignment="1" applyProtection="1">
      <alignment horizontal="right" vertical="center"/>
      <protection locked="0"/>
    </xf>
    <xf numFmtId="182" fontId="23" fillId="0" borderId="14" xfId="0" applyNumberFormat="1" applyFont="1" applyBorder="1" applyAlignment="1" applyProtection="1">
      <alignment horizontal="right" vertical="center"/>
      <protection locked="0"/>
    </xf>
    <xf numFmtId="0" fontId="23" fillId="0" borderId="7"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0" fillId="0" borderId="0" xfId="0" applyProtection="1">
      <alignment vertical="center"/>
    </xf>
    <xf numFmtId="0" fontId="0" fillId="0" borderId="3" xfId="0"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6" xfId="0" applyBorder="1" applyAlignment="1" applyProtection="1">
      <alignment horizontal="center" vertical="center" shrinkToFit="1"/>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0" xfId="0" applyFont="1" applyBorder="1" applyAlignment="1" applyProtection="1">
      <alignment horizontal="center" vertical="center"/>
    </xf>
    <xf numFmtId="0" fontId="0" fillId="0" borderId="0" xfId="0" applyBorder="1" applyProtection="1">
      <alignment vertical="center"/>
    </xf>
    <xf numFmtId="0" fontId="23" fillId="0" borderId="5"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0" fillId="0" borderId="0" xfId="0" applyAlignment="1" applyProtection="1">
      <alignment vertical="center"/>
    </xf>
    <xf numFmtId="0" fontId="0" fillId="0" borderId="24" xfId="0" applyBorder="1" applyAlignment="1" applyProtection="1">
      <alignment horizontal="center" vertical="center"/>
    </xf>
    <xf numFmtId="183" fontId="22" fillId="0" borderId="5" xfId="1" applyNumberFormat="1" applyFont="1" applyBorder="1" applyAlignment="1" applyProtection="1">
      <alignment horizontal="right" vertical="center"/>
    </xf>
    <xf numFmtId="183" fontId="22" fillId="0" borderId="0" xfId="1" applyNumberFormat="1" applyFont="1" applyBorder="1" applyAlignment="1" applyProtection="1">
      <alignment horizontal="right"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25" xfId="0" applyBorder="1" applyAlignment="1" applyProtection="1">
      <alignment horizontal="center" vertical="center"/>
    </xf>
    <xf numFmtId="183" fontId="22" fillId="0" borderId="7" xfId="1" applyNumberFormat="1" applyFont="1" applyBorder="1" applyAlignment="1" applyProtection="1">
      <alignment horizontal="right" vertical="center"/>
    </xf>
    <xf numFmtId="183" fontId="22" fillId="0" borderId="2" xfId="1" applyNumberFormat="1" applyFont="1" applyBorder="1" applyAlignment="1" applyProtection="1">
      <alignment horizontal="right"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0" fillId="0" borderId="5" xfId="0" applyBorder="1" applyAlignment="1" applyProtection="1">
      <alignment horizontal="left" vertical="center"/>
    </xf>
    <xf numFmtId="0" fontId="0" fillId="0" borderId="0"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2" xfId="0" applyBorder="1" applyAlignment="1" applyProtection="1">
      <alignment horizontal="left" vertical="center"/>
    </xf>
    <xf numFmtId="0" fontId="0" fillId="0" borderId="8" xfId="0" applyBorder="1" applyAlignment="1" applyProtection="1">
      <alignment horizontal="left"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176" fontId="25" fillId="0" borderId="3" xfId="0" applyNumberFormat="1" applyFont="1" applyBorder="1" applyAlignment="1" applyProtection="1">
      <alignment horizontal="right" vertical="center"/>
    </xf>
    <xf numFmtId="176" fontId="25" fillId="0" borderId="1" xfId="0" applyNumberFormat="1" applyFont="1" applyBorder="1" applyAlignment="1" applyProtection="1">
      <alignment horizontal="right" vertical="center"/>
    </xf>
    <xf numFmtId="0" fontId="0" fillId="0" borderId="5" xfId="0" applyBorder="1" applyAlignment="1" applyProtection="1">
      <alignment horizontal="center" vertical="center"/>
    </xf>
    <xf numFmtId="176" fontId="25" fillId="0" borderId="22" xfId="0" applyNumberFormat="1" applyFont="1" applyBorder="1" applyAlignment="1" applyProtection="1">
      <alignment horizontal="right" vertical="center"/>
    </xf>
    <xf numFmtId="0" fontId="25" fillId="0" borderId="1" xfId="0" applyFont="1" applyBorder="1" applyAlignment="1" applyProtection="1">
      <alignment horizontal="right" vertical="center"/>
    </xf>
    <xf numFmtId="0" fontId="0" fillId="0" borderId="1" xfId="0" applyBorder="1" applyAlignment="1" applyProtection="1">
      <alignment horizontal="center" vertical="center"/>
    </xf>
    <xf numFmtId="0" fontId="0" fillId="0" borderId="15" xfId="0" applyBorder="1" applyAlignment="1" applyProtection="1">
      <alignment horizontal="center" vertical="center"/>
    </xf>
    <xf numFmtId="176" fontId="25" fillId="0" borderId="7" xfId="0" applyNumberFormat="1" applyFont="1" applyBorder="1" applyAlignment="1" applyProtection="1">
      <alignment horizontal="right" vertical="center"/>
    </xf>
    <xf numFmtId="176" fontId="25" fillId="0" borderId="2" xfId="0" applyNumberFormat="1" applyFont="1" applyBorder="1" applyAlignment="1" applyProtection="1">
      <alignment horizontal="right" vertical="center"/>
    </xf>
    <xf numFmtId="0" fontId="25" fillId="0" borderId="23" xfId="0" applyFont="1" applyBorder="1" applyAlignment="1" applyProtection="1">
      <alignment horizontal="right" vertical="center"/>
    </xf>
    <xf numFmtId="0" fontId="25" fillId="0" borderId="16" xfId="0" applyFont="1" applyBorder="1" applyAlignment="1" applyProtection="1">
      <alignment horizontal="right"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23" fillId="0" borderId="0" xfId="0" applyFont="1" applyProtection="1">
      <alignment vertical="center"/>
    </xf>
    <xf numFmtId="0" fontId="0" fillId="0" borderId="0" xfId="0" applyFill="1" applyProtection="1">
      <alignment vertical="center"/>
    </xf>
    <xf numFmtId="0" fontId="23" fillId="0" borderId="0" xfId="0" applyFont="1" applyFill="1" applyProtection="1">
      <alignment vertical="center"/>
    </xf>
    <xf numFmtId="0" fontId="23" fillId="0" borderId="0" xfId="0" applyFont="1" applyBorder="1" applyAlignment="1" applyProtection="1">
      <alignment vertical="center"/>
    </xf>
    <xf numFmtId="179" fontId="23" fillId="0" borderId="0" xfId="0" applyNumberFormat="1" applyFont="1" applyBorder="1" applyAlignment="1" applyProtection="1">
      <alignment vertical="center"/>
    </xf>
    <xf numFmtId="183" fontId="23" fillId="0" borderId="12" xfId="1" applyNumberFormat="1" applyFont="1" applyBorder="1" applyAlignment="1" applyProtection="1">
      <alignment horizontal="right" vertical="center"/>
    </xf>
    <xf numFmtId="183" fontId="23" fillId="0" borderId="13" xfId="1" applyNumberFormat="1" applyFont="1" applyBorder="1" applyAlignment="1" applyProtection="1">
      <alignment horizontal="right" vertical="center"/>
    </xf>
    <xf numFmtId="183" fontId="23" fillId="0" borderId="14" xfId="1" applyNumberFormat="1" applyFont="1" applyBorder="1" applyAlignment="1" applyProtection="1">
      <alignment horizontal="right" vertical="center"/>
    </xf>
    <xf numFmtId="0" fontId="23" fillId="0" borderId="5" xfId="0" applyFont="1" applyBorder="1" applyAlignment="1" applyProtection="1">
      <alignment horizontal="left" vertical="center" shrinkToFit="1"/>
    </xf>
    <xf numFmtId="0" fontId="23" fillId="0" borderId="0" xfId="0" applyFont="1" applyBorder="1" applyAlignment="1" applyProtection="1">
      <alignment horizontal="left" vertical="center" shrinkToFit="1"/>
    </xf>
    <xf numFmtId="0" fontId="23" fillId="0" borderId="0" xfId="0" applyFont="1" applyFill="1" applyBorder="1" applyAlignment="1" applyProtection="1">
      <alignment horizontal="left" vertical="center"/>
    </xf>
    <xf numFmtId="180" fontId="23" fillId="0" borderId="0" xfId="0" applyNumberFormat="1" applyFont="1" applyFill="1" applyBorder="1" applyAlignment="1" applyProtection="1">
      <alignment horizontal="right" vertical="center"/>
    </xf>
    <xf numFmtId="49" fontId="23" fillId="0" borderId="0" xfId="0" applyNumberFormat="1" applyFont="1" applyBorder="1" applyAlignment="1" applyProtection="1">
      <alignment horizontal="left" vertical="center"/>
    </xf>
    <xf numFmtId="49" fontId="0" fillId="0" borderId="0" xfId="0" applyNumberFormat="1" applyBorder="1" applyAlignment="1" applyProtection="1">
      <alignment horizontal="left" vertical="center"/>
    </xf>
    <xf numFmtId="177" fontId="23" fillId="0" borderId="12" xfId="0" applyNumberFormat="1" applyFont="1" applyBorder="1" applyAlignment="1" applyProtection="1">
      <alignment horizontal="right" vertical="center"/>
    </xf>
    <xf numFmtId="177" fontId="0" fillId="0" borderId="13" xfId="0" applyNumberFormat="1" applyBorder="1" applyAlignment="1" applyProtection="1">
      <alignment horizontal="right" vertical="center"/>
    </xf>
    <xf numFmtId="177" fontId="0" fillId="0" borderId="14" xfId="0" applyNumberFormat="1" applyBorder="1" applyAlignment="1" applyProtection="1">
      <alignment horizontal="right" vertical="center"/>
    </xf>
    <xf numFmtId="0" fontId="0" fillId="0" borderId="0" xfId="0" applyBorder="1" applyAlignment="1" applyProtection="1">
      <alignment vertical="center"/>
    </xf>
    <xf numFmtId="0" fontId="23" fillId="0" borderId="0" xfId="0" applyFont="1" applyAlignment="1" applyProtection="1">
      <alignment horizontal="center" vertical="center" shrinkToFit="1"/>
    </xf>
    <xf numFmtId="0" fontId="28" fillId="0" borderId="0" xfId="0" applyFont="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23" fillId="0" borderId="0" xfId="0" applyFont="1" applyAlignment="1" applyProtection="1">
      <alignment vertical="center" shrinkToFit="1"/>
    </xf>
    <xf numFmtId="0" fontId="0" fillId="0" borderId="26" xfId="0" applyBorder="1" applyAlignment="1" applyProtection="1">
      <alignment horizontal="center" vertical="center"/>
    </xf>
    <xf numFmtId="0" fontId="24" fillId="0" borderId="0" xfId="0" applyFont="1" applyProtection="1">
      <alignment vertical="center"/>
    </xf>
    <xf numFmtId="181" fontId="23" fillId="0" borderId="0" xfId="0" applyNumberFormat="1" applyFont="1" applyBorder="1" applyAlignment="1" applyProtection="1">
      <alignment horizontal="left" vertical="center"/>
    </xf>
    <xf numFmtId="0" fontId="23" fillId="0" borderId="0" xfId="0" applyFont="1" applyBorder="1" applyProtection="1">
      <alignment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183" fontId="25" fillId="0" borderId="12" xfId="1" applyNumberFormat="1" applyFont="1" applyBorder="1" applyAlignment="1" applyProtection="1">
      <alignment horizontal="right" vertical="center"/>
    </xf>
    <xf numFmtId="183" fontId="25" fillId="0" borderId="13" xfId="1" applyNumberFormat="1" applyFont="1" applyBorder="1" applyAlignment="1" applyProtection="1">
      <alignment horizontal="right" vertical="center"/>
    </xf>
    <xf numFmtId="183" fontId="25" fillId="0" borderId="3" xfId="1" applyNumberFormat="1" applyFont="1" applyBorder="1" applyAlignment="1" applyProtection="1">
      <alignment horizontal="right" vertical="center"/>
    </xf>
    <xf numFmtId="183" fontId="25" fillId="0" borderId="1" xfId="1" applyNumberFormat="1" applyFont="1" applyBorder="1" applyAlignment="1" applyProtection="1">
      <alignment horizontal="right" vertical="center"/>
    </xf>
    <xf numFmtId="183" fontId="25" fillId="0" borderId="22" xfId="1" applyNumberFormat="1" applyFont="1" applyBorder="1" applyAlignment="1" applyProtection="1">
      <alignment horizontal="right" vertical="center"/>
    </xf>
    <xf numFmtId="176" fontId="25" fillId="0" borderId="0" xfId="0" applyNumberFormat="1" applyFont="1" applyBorder="1" applyAlignment="1" applyProtection="1">
      <alignment vertical="center"/>
    </xf>
    <xf numFmtId="183" fontId="25" fillId="0" borderId="7" xfId="1" applyNumberFormat="1" applyFont="1" applyBorder="1" applyAlignment="1" applyProtection="1">
      <alignment horizontal="right" vertical="center"/>
    </xf>
    <xf numFmtId="183" fontId="25" fillId="0" borderId="2" xfId="1" applyNumberFormat="1" applyFont="1" applyBorder="1" applyAlignment="1" applyProtection="1">
      <alignment horizontal="right" vertical="center"/>
    </xf>
    <xf numFmtId="183" fontId="25" fillId="0" borderId="23" xfId="1" applyNumberFormat="1" applyFont="1" applyBorder="1" applyAlignment="1" applyProtection="1">
      <alignment horizontal="right" vertical="center"/>
    </xf>
    <xf numFmtId="183" fontId="25" fillId="0" borderId="16" xfId="1" applyNumberFormat="1" applyFont="1" applyBorder="1" applyAlignment="1" applyProtection="1">
      <alignment horizontal="right" vertical="center"/>
    </xf>
    <xf numFmtId="0" fontId="0" fillId="2" borderId="18"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0" fontId="0" fillId="2" borderId="13"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0" borderId="18" xfId="0" applyBorder="1" applyAlignment="1" applyProtection="1">
      <alignment horizontal="center" vertical="center" shrinkToFit="1"/>
    </xf>
    <xf numFmtId="0" fontId="23" fillId="0" borderId="3" xfId="0" applyFont="1" applyBorder="1" applyAlignment="1" applyProtection="1">
      <alignment horizontal="left" vertical="center"/>
    </xf>
    <xf numFmtId="0" fontId="23" fillId="0" borderId="1" xfId="0" applyFont="1" applyBorder="1" applyAlignment="1" applyProtection="1">
      <alignment horizontal="left" vertical="center"/>
    </xf>
    <xf numFmtId="0" fontId="0" fillId="0" borderId="1" xfId="0" applyBorder="1" applyProtection="1">
      <alignment vertical="center"/>
    </xf>
    <xf numFmtId="0" fontId="23" fillId="0" borderId="4" xfId="0" applyFont="1" applyBorder="1" applyAlignment="1" applyProtection="1">
      <alignment horizontal="left" vertical="center"/>
    </xf>
    <xf numFmtId="0" fontId="0" fillId="0" borderId="14" xfId="0" applyBorder="1" applyAlignment="1" applyProtection="1">
      <alignment horizontal="right" vertical="center"/>
    </xf>
    <xf numFmtId="179" fontId="23" fillId="0" borderId="12" xfId="0" applyNumberFormat="1" applyFont="1" applyBorder="1" applyAlignment="1" applyProtection="1">
      <alignment horizontal="right" vertical="center"/>
    </xf>
    <xf numFmtId="179" fontId="0" fillId="0" borderId="13" xfId="0" applyNumberFormat="1" applyBorder="1" applyAlignment="1" applyProtection="1">
      <alignment horizontal="right" vertical="center"/>
    </xf>
    <xf numFmtId="179" fontId="0" fillId="0" borderId="14" xfId="0" applyNumberFormat="1" applyBorder="1" applyAlignment="1" applyProtection="1">
      <alignment horizontal="right" vertical="center"/>
    </xf>
    <xf numFmtId="179" fontId="23" fillId="0" borderId="12" xfId="0" applyNumberFormat="1" applyFont="1" applyBorder="1" applyAlignment="1" applyProtection="1">
      <alignment horizontal="right" vertical="center" shrinkToFit="1"/>
    </xf>
    <xf numFmtId="179" fontId="23" fillId="0" borderId="13" xfId="0" applyNumberFormat="1" applyFont="1" applyBorder="1" applyAlignment="1" applyProtection="1">
      <alignment horizontal="right" vertical="center" shrinkToFit="1"/>
    </xf>
    <xf numFmtId="179" fontId="23" fillId="0" borderId="14" xfId="0" applyNumberFormat="1" applyFont="1" applyBorder="1" applyAlignment="1" applyProtection="1">
      <alignment horizontal="right" vertical="center" shrinkToFit="1"/>
    </xf>
    <xf numFmtId="0" fontId="23" fillId="0" borderId="0" xfId="0" applyFont="1" applyBorder="1" applyAlignment="1" applyProtection="1">
      <alignment horizontal="left" vertical="center"/>
    </xf>
    <xf numFmtId="183" fontId="22" fillId="0" borderId="12" xfId="1" applyNumberFormat="1" applyFont="1" applyBorder="1" applyAlignment="1" applyProtection="1">
      <alignment horizontal="right" vertical="center"/>
    </xf>
    <xf numFmtId="183" fontId="22" fillId="0" borderId="13" xfId="1" applyNumberFormat="1" applyFont="1" applyBorder="1" applyAlignment="1" applyProtection="1">
      <alignment horizontal="right" vertical="center"/>
    </xf>
    <xf numFmtId="183" fontId="22" fillId="0" borderId="14" xfId="1" applyNumberFormat="1" applyFont="1" applyBorder="1" applyAlignment="1" applyProtection="1">
      <alignment horizontal="right" vertical="center"/>
    </xf>
    <xf numFmtId="0" fontId="24" fillId="0" borderId="2" xfId="0" applyFont="1" applyBorder="1" applyProtection="1">
      <alignment vertical="center"/>
    </xf>
    <xf numFmtId="0" fontId="0" fillId="0" borderId="2" xfId="0" applyBorder="1" applyProtection="1">
      <alignment vertical="center"/>
    </xf>
    <xf numFmtId="183" fontId="22" fillId="0" borderId="3" xfId="1" applyNumberFormat="1" applyFont="1" applyBorder="1" applyAlignment="1" applyProtection="1">
      <alignment horizontal="right" vertical="center"/>
    </xf>
    <xf numFmtId="183" fontId="22" fillId="0" borderId="1" xfId="1" applyNumberFormat="1" applyFont="1" applyBorder="1" applyAlignment="1" applyProtection="1">
      <alignment horizontal="right" vertical="center"/>
    </xf>
    <xf numFmtId="0" fontId="26" fillId="0" borderId="0" xfId="0" applyFont="1" applyProtection="1">
      <alignment vertical="center"/>
    </xf>
    <xf numFmtId="38" fontId="22" fillId="0" borderId="13" xfId="1" applyFont="1" applyBorder="1" applyAlignment="1" applyProtection="1">
      <alignment horizontal="right" vertical="center"/>
      <protection locked="0"/>
    </xf>
    <xf numFmtId="38" fontId="22" fillId="0" borderId="14" xfId="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183" fontId="23" fillId="0" borderId="0" xfId="1" applyNumberFormat="1" applyFont="1" applyBorder="1" applyAlignment="1" applyProtection="1">
      <alignment horizontal="left" vertical="center"/>
    </xf>
    <xf numFmtId="0" fontId="0" fillId="0" borderId="0" xfId="0" applyBorder="1" applyAlignment="1" applyProtection="1">
      <alignment horizontal="center" vertical="center"/>
    </xf>
    <xf numFmtId="176" fontId="25" fillId="0" borderId="0" xfId="0" applyNumberFormat="1" applyFont="1" applyBorder="1" applyAlignment="1" applyProtection="1">
      <alignment horizontal="center" vertical="center"/>
    </xf>
    <xf numFmtId="0" fontId="25" fillId="0" borderId="0" xfId="0" applyFont="1" applyBorder="1" applyAlignment="1" applyProtection="1">
      <alignment horizontal="center" vertical="center"/>
    </xf>
    <xf numFmtId="0" fontId="27" fillId="0" borderId="0" xfId="0" applyFont="1" applyBorder="1" applyAlignment="1" applyProtection="1">
      <alignment horizontal="left" vertical="center"/>
    </xf>
    <xf numFmtId="183" fontId="22" fillId="0" borderId="13" xfId="1" applyNumberFormat="1" applyFont="1" applyBorder="1" applyAlignment="1" applyProtection="1">
      <alignment horizontal="right" vertical="center"/>
      <protection locked="0"/>
    </xf>
    <xf numFmtId="183" fontId="22" fillId="0" borderId="14" xfId="1" applyNumberFormat="1" applyFont="1" applyBorder="1" applyAlignment="1" applyProtection="1">
      <alignment horizontal="righ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179" fontId="0" fillId="0" borderId="13" xfId="0" applyNumberFormat="1" applyBorder="1" applyAlignment="1" applyProtection="1">
      <alignment horizontal="right" vertical="center"/>
      <protection locked="0"/>
    </xf>
    <xf numFmtId="179" fontId="0" fillId="0" borderId="14" xfId="0" applyNumberFormat="1" applyBorder="1" applyAlignment="1" applyProtection="1">
      <alignment horizontal="right" vertical="center"/>
      <protection locked="0"/>
    </xf>
    <xf numFmtId="0" fontId="23" fillId="0" borderId="2" xfId="0" applyFont="1" applyBorder="1" applyAlignment="1" applyProtection="1">
      <alignment vertical="center"/>
    </xf>
    <xf numFmtId="0" fontId="23" fillId="0" borderId="14" xfId="0" applyFont="1" applyBorder="1" applyAlignment="1" applyProtection="1">
      <alignment horizontal="right" vertical="center"/>
    </xf>
    <xf numFmtId="38" fontId="23" fillId="0" borderId="0" xfId="1" applyFont="1" applyBorder="1" applyAlignment="1" applyProtection="1">
      <alignment horizontal="left" vertical="center"/>
    </xf>
    <xf numFmtId="38" fontId="23" fillId="0" borderId="0" xfId="1" applyNumberFormat="1" applyFont="1" applyBorder="1" applyAlignment="1" applyProtection="1">
      <alignment horizontal="left" vertical="center"/>
    </xf>
    <xf numFmtId="38" fontId="22" fillId="0" borderId="0" xfId="1" applyFont="1" applyProtection="1">
      <alignment vertical="center"/>
    </xf>
    <xf numFmtId="0" fontId="0" fillId="0" borderId="13" xfId="0" applyBorder="1" applyAlignment="1" applyProtection="1">
      <alignment horizontal="right" vertical="center"/>
      <protection locked="0"/>
    </xf>
    <xf numFmtId="0" fontId="0" fillId="0" borderId="3" xfId="0" applyBorder="1" applyAlignment="1" applyProtection="1">
      <alignment horizontal="center" vertical="center" wrapText="1"/>
    </xf>
    <xf numFmtId="0" fontId="0" fillId="0" borderId="1" xfId="0" applyBorder="1" applyAlignment="1" applyProtection="1">
      <alignment vertical="center"/>
    </xf>
    <xf numFmtId="0" fontId="0" fillId="0" borderId="4" xfId="0" applyBorder="1" applyAlignment="1" applyProtection="1">
      <alignment vertical="center"/>
    </xf>
    <xf numFmtId="0" fontId="0" fillId="0" borderId="7" xfId="0" applyBorder="1" applyAlignment="1" applyProtection="1">
      <alignment vertical="center"/>
    </xf>
    <xf numFmtId="0" fontId="0" fillId="0" borderId="2" xfId="0" applyBorder="1" applyAlignment="1" applyProtection="1">
      <alignment vertical="center"/>
    </xf>
    <xf numFmtId="0" fontId="0" fillId="0" borderId="8" xfId="0" applyBorder="1" applyAlignment="1" applyProtection="1">
      <alignment vertical="center"/>
    </xf>
    <xf numFmtId="0" fontId="0" fillId="0" borderId="13" xfId="0" applyBorder="1" applyAlignment="1" applyProtection="1">
      <alignment horizontal="right" vertical="center"/>
    </xf>
    <xf numFmtId="183" fontId="23" fillId="0" borderId="12" xfId="1" applyNumberFormat="1" applyFont="1" applyBorder="1" applyAlignment="1" applyProtection="1">
      <alignment horizontal="right" vertical="center" shrinkToFit="1"/>
    </xf>
    <xf numFmtId="183" fontId="23" fillId="0" borderId="13" xfId="1" applyNumberFormat="1" applyFont="1" applyBorder="1" applyAlignment="1" applyProtection="1">
      <alignment horizontal="right" vertical="center" shrinkToFit="1"/>
    </xf>
    <xf numFmtId="183" fontId="23" fillId="0" borderId="14" xfId="1" applyNumberFormat="1" applyFont="1" applyBorder="1" applyAlignment="1" applyProtection="1">
      <alignment horizontal="right" vertical="center" shrinkToFit="1"/>
    </xf>
    <xf numFmtId="183" fontId="22" fillId="0" borderId="5" xfId="1" applyNumberFormat="1" applyFont="1" applyFill="1" applyBorder="1" applyAlignment="1" applyProtection="1">
      <alignment horizontal="right" vertical="center"/>
    </xf>
    <xf numFmtId="183" fontId="22" fillId="0" borderId="0" xfId="1" applyNumberFormat="1" applyFont="1" applyFill="1" applyBorder="1" applyAlignment="1" applyProtection="1">
      <alignment horizontal="right" vertical="center"/>
    </xf>
    <xf numFmtId="183" fontId="22" fillId="0" borderId="7" xfId="1" applyNumberFormat="1" applyFont="1" applyFill="1" applyBorder="1" applyAlignment="1" applyProtection="1">
      <alignment horizontal="right" vertical="center"/>
    </xf>
    <xf numFmtId="183" fontId="22" fillId="0" borderId="2" xfId="1" applyNumberFormat="1" applyFont="1" applyFill="1" applyBorder="1" applyAlignment="1" applyProtection="1">
      <alignment horizontal="right" vertical="center"/>
    </xf>
    <xf numFmtId="176" fontId="0" fillId="0" borderId="3" xfId="0" applyNumberFormat="1" applyBorder="1" applyAlignment="1" applyProtection="1">
      <alignment horizontal="right" vertical="center"/>
    </xf>
    <xf numFmtId="176" fontId="0" fillId="0" borderId="1" xfId="0" applyNumberFormat="1" applyBorder="1" applyAlignment="1" applyProtection="1">
      <alignment horizontal="right" vertical="center"/>
    </xf>
    <xf numFmtId="176" fontId="0" fillId="0" borderId="7" xfId="0" applyNumberFormat="1" applyBorder="1" applyAlignment="1" applyProtection="1">
      <alignment horizontal="right" vertical="center"/>
    </xf>
    <xf numFmtId="176" fontId="0" fillId="0" borderId="2" xfId="0" applyNumberFormat="1" applyBorder="1" applyAlignment="1" applyProtection="1">
      <alignment horizontal="right" vertical="center"/>
    </xf>
    <xf numFmtId="0" fontId="23" fillId="0" borderId="13" xfId="0" applyFont="1" applyBorder="1" applyAlignment="1" applyProtection="1">
      <alignment horizontal="right" vertical="center"/>
    </xf>
    <xf numFmtId="0" fontId="0" fillId="0" borderId="0" xfId="0" applyAlignment="1" applyProtection="1">
      <alignment horizontal="left" vertical="center"/>
    </xf>
    <xf numFmtId="182" fontId="0" fillId="0" borderId="12" xfId="0" applyNumberFormat="1" applyBorder="1" applyAlignment="1" applyProtection="1">
      <alignment horizontal="right" vertical="center"/>
    </xf>
    <xf numFmtId="182" fontId="0" fillId="0" borderId="13" xfId="0" applyNumberFormat="1" applyBorder="1" applyAlignment="1" applyProtection="1">
      <alignment horizontal="right" vertical="center"/>
    </xf>
    <xf numFmtId="182" fontId="0" fillId="0" borderId="14" xfId="0" applyNumberFormat="1" applyBorder="1" applyAlignment="1" applyProtection="1">
      <alignment horizontal="right" vertical="center"/>
    </xf>
    <xf numFmtId="176" fontId="0" fillId="0" borderId="5" xfId="0" applyNumberFormat="1" applyBorder="1" applyAlignment="1" applyProtection="1">
      <alignment horizontal="right" vertical="center"/>
    </xf>
    <xf numFmtId="176" fontId="0" fillId="0" borderId="0" xfId="0" applyNumberFormat="1" applyBorder="1" applyAlignment="1" applyProtection="1">
      <alignment horizontal="right" vertical="center"/>
    </xf>
    <xf numFmtId="176" fontId="25" fillId="0" borderId="12" xfId="0" applyNumberFormat="1" applyFont="1" applyBorder="1" applyAlignment="1" applyProtection="1">
      <alignment horizontal="right" vertical="center"/>
    </xf>
    <xf numFmtId="176" fontId="25" fillId="0" borderId="13" xfId="0" applyNumberFormat="1" applyFont="1" applyBorder="1" applyAlignment="1" applyProtection="1">
      <alignment horizontal="right" vertical="center"/>
    </xf>
    <xf numFmtId="176" fontId="25" fillId="0" borderId="23" xfId="0" applyNumberFormat="1" applyFont="1" applyBorder="1" applyAlignment="1" applyProtection="1">
      <alignment horizontal="right" vertical="center"/>
    </xf>
    <xf numFmtId="176" fontId="25" fillId="0" borderId="16" xfId="0" applyNumberFormat="1" applyFont="1" applyBorder="1" applyAlignment="1" applyProtection="1">
      <alignment horizontal="right" vertical="center"/>
    </xf>
    <xf numFmtId="0" fontId="26" fillId="0" borderId="0" xfId="0" applyFont="1" applyAlignment="1" applyProtection="1">
      <alignment horizontal="right" vertical="center"/>
    </xf>
    <xf numFmtId="0" fontId="25" fillId="0" borderId="2" xfId="0" applyFont="1" applyBorder="1" applyAlignment="1" applyProtection="1">
      <alignment horizontal="center" vertical="center"/>
    </xf>
    <xf numFmtId="0" fontId="25" fillId="0" borderId="8" xfId="0" applyFont="1" applyBorder="1" applyAlignment="1" applyProtection="1">
      <alignment horizontal="center" vertical="center"/>
    </xf>
    <xf numFmtId="0" fontId="25" fillId="0" borderId="3" xfId="0" applyFont="1" applyBorder="1" applyAlignment="1" applyProtection="1">
      <alignment horizontal="left" vertical="center"/>
    </xf>
    <xf numFmtId="0" fontId="25" fillId="0" borderId="1" xfId="0" applyFont="1" applyBorder="1" applyAlignment="1" applyProtection="1">
      <alignment horizontal="left" vertical="center"/>
    </xf>
    <xf numFmtId="0" fontId="25" fillId="0" borderId="1" xfId="0" applyFont="1" applyBorder="1" applyProtection="1">
      <alignment vertical="center"/>
    </xf>
    <xf numFmtId="0" fontId="25" fillId="0" borderId="4" xfId="0" applyFont="1" applyBorder="1" applyAlignment="1" applyProtection="1">
      <alignment horizontal="left" vertical="center"/>
    </xf>
    <xf numFmtId="0" fontId="25" fillId="0" borderId="0" xfId="0" applyFont="1" applyProtection="1">
      <alignment vertical="center"/>
    </xf>
    <xf numFmtId="0" fontId="25" fillId="0" borderId="5" xfId="0" applyFont="1" applyBorder="1" applyAlignment="1" applyProtection="1">
      <alignment horizontal="left" vertical="center"/>
    </xf>
    <xf numFmtId="0" fontId="25" fillId="0" borderId="0" xfId="0" applyFont="1" applyBorder="1" applyAlignment="1" applyProtection="1">
      <alignment horizontal="left" vertical="center"/>
    </xf>
    <xf numFmtId="0" fontId="25" fillId="0" borderId="6" xfId="0" applyFont="1" applyBorder="1" applyAlignment="1" applyProtection="1">
      <alignment horizontal="left" vertical="center"/>
    </xf>
    <xf numFmtId="0" fontId="25" fillId="0" borderId="0" xfId="0" applyFont="1" applyBorder="1" applyAlignment="1" applyProtection="1">
      <alignment horizontal="right" vertical="center"/>
    </xf>
    <xf numFmtId="183" fontId="25" fillId="0" borderId="14" xfId="1" applyNumberFormat="1" applyFont="1" applyBorder="1" applyAlignment="1" applyProtection="1">
      <alignment horizontal="right" vertical="center"/>
    </xf>
    <xf numFmtId="178" fontId="25" fillId="0" borderId="0" xfId="0" applyNumberFormat="1" applyFont="1" applyBorder="1" applyAlignment="1" applyProtection="1">
      <alignment horizontal="left" vertical="center"/>
    </xf>
    <xf numFmtId="183" fontId="25" fillId="0" borderId="0" xfId="1" applyNumberFormat="1" applyFont="1" applyBorder="1" applyAlignment="1" applyProtection="1">
      <alignment horizontal="right" vertical="center"/>
    </xf>
    <xf numFmtId="0" fontId="25" fillId="0" borderId="0" xfId="0" applyFont="1" applyAlignment="1" applyProtection="1">
      <alignment horizontal="right" vertical="center"/>
    </xf>
    <xf numFmtId="183" fontId="25" fillId="0" borderId="9" xfId="1" applyNumberFormat="1" applyFont="1" applyBorder="1" applyAlignment="1" applyProtection="1">
      <alignment horizontal="right" vertical="center"/>
    </xf>
    <xf numFmtId="183" fontId="25" fillId="0" borderId="10" xfId="1" applyNumberFormat="1" applyFont="1" applyBorder="1" applyAlignment="1" applyProtection="1">
      <alignment horizontal="right" vertical="center"/>
    </xf>
    <xf numFmtId="183" fontId="25" fillId="0" borderId="11" xfId="1" applyNumberFormat="1" applyFont="1" applyBorder="1" applyAlignment="1" applyProtection="1">
      <alignment horizontal="right" vertical="center"/>
    </xf>
    <xf numFmtId="0" fontId="25" fillId="0" borderId="7" xfId="0" applyFont="1" applyBorder="1" applyAlignment="1" applyProtection="1">
      <alignment horizontal="left" vertical="center"/>
    </xf>
    <xf numFmtId="0" fontId="25" fillId="0" borderId="2" xfId="0" applyFont="1" applyBorder="1" applyAlignment="1" applyProtection="1">
      <alignment horizontal="left" vertical="center"/>
    </xf>
    <xf numFmtId="0" fontId="25" fillId="0" borderId="8" xfId="0" applyFont="1" applyBorder="1" applyAlignment="1" applyProtection="1">
      <alignment horizontal="left" vertical="center"/>
    </xf>
  </cellXfs>
  <cellStyles count="3">
    <cellStyle name="桁区切り" xfId="1" builtinId="6"/>
    <cellStyle name="標準" xfId="0" builtinId="0"/>
    <cellStyle name="標準_負荷チェックシート（水谷修正）" xfId="2"/>
  </cellStyles>
  <dxfs count="1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3"/>
  <sheetViews>
    <sheetView tabSelected="1" view="pageBreakPreview" zoomScale="70" zoomScaleNormal="100" zoomScaleSheetLayoutView="70" workbookViewId="0">
      <selection sqref="A1:XFD1048576"/>
    </sheetView>
  </sheetViews>
  <sheetFormatPr defaultRowHeight="13.5"/>
  <cols>
    <col min="1" max="35" width="2.625" style="48" customWidth="1"/>
    <col min="36" max="36" width="1.875" style="48" customWidth="1"/>
    <col min="37" max="16384" width="9" style="48"/>
  </cols>
  <sheetData>
    <row r="1" spans="1:36" ht="14.25">
      <c r="AI1" s="219" t="s">
        <v>99</v>
      </c>
    </row>
    <row r="3" spans="1:36">
      <c r="AE3" s="190" t="s">
        <v>9</v>
      </c>
      <c r="AF3" s="95"/>
      <c r="AG3" s="95"/>
      <c r="AH3" s="95"/>
      <c r="AI3" s="95"/>
      <c r="AJ3" s="132"/>
    </row>
    <row r="4" spans="1:36" ht="20.25">
      <c r="A4" s="220" t="s">
        <v>100</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1"/>
      <c r="AE4" s="92"/>
      <c r="AF4" s="70"/>
      <c r="AG4" s="70"/>
      <c r="AH4" s="70"/>
      <c r="AI4" s="70"/>
      <c r="AJ4" s="71"/>
    </row>
    <row r="5" spans="1:36">
      <c r="A5" s="55"/>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7"/>
    </row>
    <row r="6" spans="1:36" s="226" customFormat="1" ht="17.25">
      <c r="A6" s="222"/>
      <c r="B6" s="223"/>
      <c r="C6" s="223"/>
      <c r="D6" s="223"/>
      <c r="E6" s="223"/>
      <c r="F6" s="224"/>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5"/>
    </row>
    <row r="7" spans="1:36" s="226" customFormat="1" ht="17.25">
      <c r="A7" s="227"/>
      <c r="B7" s="228" t="s">
        <v>72</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9"/>
    </row>
    <row r="8" spans="1:36" s="226" customFormat="1" ht="20.25">
      <c r="A8" s="227"/>
      <c r="B8" s="228"/>
      <c r="C8" s="228"/>
      <c r="D8" s="228"/>
      <c r="E8" s="228"/>
      <c r="F8" s="228"/>
      <c r="G8" s="228"/>
      <c r="H8" s="228"/>
      <c r="L8" s="228"/>
      <c r="M8" s="228"/>
      <c r="S8" s="228"/>
      <c r="T8" s="228"/>
      <c r="X8" s="230" t="s">
        <v>48</v>
      </c>
      <c r="Y8" s="230"/>
      <c r="Z8" s="134">
        <f>'１－１高機能換気設備（消費電力量分）'!AA63</f>
        <v>0</v>
      </c>
      <c r="AA8" s="135"/>
      <c r="AB8" s="135"/>
      <c r="AC8" s="135"/>
      <c r="AD8" s="231"/>
      <c r="AE8" s="228" t="s">
        <v>50</v>
      </c>
      <c r="AF8" s="228"/>
      <c r="AG8" s="228"/>
      <c r="AH8" s="228"/>
      <c r="AI8" s="228"/>
      <c r="AJ8" s="229"/>
    </row>
    <row r="9" spans="1:36" s="226" customFormat="1" ht="17.25">
      <c r="A9" s="227"/>
      <c r="B9" s="228"/>
      <c r="C9" s="228"/>
      <c r="D9" s="228"/>
      <c r="E9" s="228"/>
      <c r="F9" s="228"/>
      <c r="G9" s="228"/>
      <c r="H9" s="228"/>
      <c r="I9" s="232"/>
      <c r="J9" s="232"/>
      <c r="K9" s="232"/>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9"/>
    </row>
    <row r="10" spans="1:36" s="226" customFormat="1" ht="17.25">
      <c r="A10" s="227"/>
      <c r="B10" s="228" t="s">
        <v>45</v>
      </c>
      <c r="C10" s="228"/>
      <c r="D10" s="228"/>
      <c r="E10" s="228"/>
      <c r="F10" s="228"/>
      <c r="G10" s="228"/>
      <c r="H10" s="228"/>
      <c r="I10" s="232"/>
      <c r="J10" s="232"/>
      <c r="K10" s="232"/>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9"/>
    </row>
    <row r="11" spans="1:36" s="226" customFormat="1" ht="20.25">
      <c r="A11" s="227"/>
      <c r="B11" s="228"/>
      <c r="C11" s="228"/>
      <c r="D11" s="228"/>
      <c r="E11" s="228"/>
      <c r="F11" s="228"/>
      <c r="G11" s="228"/>
      <c r="H11" s="228"/>
      <c r="L11" s="228"/>
      <c r="M11" s="228"/>
      <c r="S11" s="228"/>
      <c r="T11" s="228"/>
      <c r="X11" s="230" t="s">
        <v>48</v>
      </c>
      <c r="Y11" s="230"/>
      <c r="Z11" s="134">
        <f>'１－２高機能換気設備（熱回収量分）'!AA51</f>
        <v>0</v>
      </c>
      <c r="AA11" s="135"/>
      <c r="AB11" s="135"/>
      <c r="AC11" s="135"/>
      <c r="AD11" s="231"/>
      <c r="AE11" s="228" t="s">
        <v>50</v>
      </c>
      <c r="AF11" s="228"/>
      <c r="AG11" s="228"/>
      <c r="AH11" s="228"/>
      <c r="AI11" s="228"/>
      <c r="AJ11" s="229"/>
    </row>
    <row r="12" spans="1:36" s="226" customFormat="1" ht="17.25">
      <c r="A12" s="227"/>
      <c r="B12" s="228"/>
      <c r="C12" s="228"/>
      <c r="D12" s="228"/>
      <c r="E12" s="228"/>
      <c r="F12" s="228"/>
      <c r="G12" s="228"/>
      <c r="H12" s="228"/>
      <c r="I12" s="232"/>
      <c r="J12" s="232"/>
      <c r="K12" s="232"/>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9"/>
    </row>
    <row r="13" spans="1:36" s="226" customFormat="1" ht="17.25">
      <c r="A13" s="227"/>
      <c r="B13" s="228" t="s">
        <v>46</v>
      </c>
      <c r="C13" s="228"/>
      <c r="D13" s="228"/>
      <c r="E13" s="228"/>
      <c r="F13" s="228"/>
      <c r="G13" s="228"/>
      <c r="H13" s="228"/>
      <c r="I13" s="232"/>
      <c r="J13" s="232"/>
      <c r="K13" s="232"/>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9"/>
    </row>
    <row r="14" spans="1:36" s="226" customFormat="1" ht="20.25">
      <c r="A14" s="227"/>
      <c r="B14" s="228"/>
      <c r="C14" s="228"/>
      <c r="D14" s="228"/>
      <c r="E14" s="228"/>
      <c r="F14" s="228"/>
      <c r="G14" s="228"/>
      <c r="H14" s="228"/>
      <c r="L14" s="228"/>
      <c r="M14" s="228"/>
      <c r="S14" s="228"/>
      <c r="T14" s="228"/>
      <c r="X14" s="230" t="s">
        <v>48</v>
      </c>
      <c r="Y14" s="230"/>
      <c r="Z14" s="134">
        <f>'２空調設備'!AA63</f>
        <v>0</v>
      </c>
      <c r="AA14" s="135"/>
      <c r="AB14" s="135"/>
      <c r="AC14" s="135"/>
      <c r="AD14" s="231"/>
      <c r="AE14" s="228" t="s">
        <v>50</v>
      </c>
      <c r="AF14" s="228"/>
      <c r="AG14" s="228"/>
      <c r="AH14" s="228"/>
      <c r="AI14" s="228"/>
      <c r="AJ14" s="229"/>
    </row>
    <row r="15" spans="1:36" s="226" customFormat="1" ht="17.25">
      <c r="A15" s="227"/>
      <c r="B15" s="228"/>
      <c r="C15" s="228"/>
      <c r="D15" s="228"/>
      <c r="E15" s="228"/>
      <c r="F15" s="228"/>
      <c r="G15" s="228"/>
      <c r="H15" s="228"/>
      <c r="I15" s="232"/>
      <c r="J15" s="232"/>
      <c r="K15" s="232"/>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9"/>
    </row>
    <row r="16" spans="1:36" s="226" customFormat="1" ht="17.25">
      <c r="A16" s="227"/>
      <c r="B16" s="228" t="s">
        <v>47</v>
      </c>
      <c r="C16" s="228"/>
      <c r="D16" s="228"/>
      <c r="E16" s="228"/>
      <c r="F16" s="228"/>
      <c r="G16" s="228"/>
      <c r="H16" s="228"/>
      <c r="I16" s="232"/>
      <c r="J16" s="232"/>
      <c r="K16" s="232"/>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row>
    <row r="17" spans="1:36" s="226" customFormat="1" ht="20.25">
      <c r="A17" s="227"/>
      <c r="B17" s="228"/>
      <c r="C17" s="228"/>
      <c r="D17" s="228"/>
      <c r="E17" s="228"/>
      <c r="F17" s="228"/>
      <c r="G17" s="228"/>
      <c r="H17" s="228"/>
      <c r="L17" s="228"/>
      <c r="M17" s="228"/>
      <c r="S17" s="228"/>
      <c r="T17" s="228"/>
      <c r="X17" s="230" t="s">
        <v>48</v>
      </c>
      <c r="Y17" s="230"/>
      <c r="Z17" s="134">
        <f>'３照明設備'!AA63</f>
        <v>0</v>
      </c>
      <c r="AA17" s="135"/>
      <c r="AB17" s="135"/>
      <c r="AC17" s="135"/>
      <c r="AD17" s="231"/>
      <c r="AE17" s="228" t="s">
        <v>50</v>
      </c>
      <c r="AF17" s="228"/>
      <c r="AG17" s="228"/>
      <c r="AH17" s="228"/>
      <c r="AI17" s="228"/>
      <c r="AJ17" s="229"/>
    </row>
    <row r="18" spans="1:36" s="226" customFormat="1" ht="17.25">
      <c r="A18" s="227"/>
      <c r="B18" s="228"/>
      <c r="C18" s="228"/>
      <c r="D18" s="228"/>
      <c r="E18" s="228"/>
      <c r="F18" s="228"/>
      <c r="G18" s="228"/>
      <c r="H18" s="228"/>
      <c r="I18" s="232"/>
      <c r="J18" s="232"/>
      <c r="K18" s="232"/>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9"/>
    </row>
    <row r="19" spans="1:36" s="226" customFormat="1" ht="17.25">
      <c r="A19" s="227"/>
      <c r="B19" s="228" t="s">
        <v>76</v>
      </c>
      <c r="C19" s="228"/>
      <c r="D19" s="228"/>
      <c r="E19" s="228"/>
      <c r="F19" s="228"/>
      <c r="G19" s="228"/>
      <c r="H19" s="228"/>
      <c r="I19" s="232"/>
      <c r="J19" s="232"/>
      <c r="K19" s="232"/>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9"/>
    </row>
    <row r="20" spans="1:36" s="226" customFormat="1" ht="20.25">
      <c r="A20" s="227"/>
      <c r="B20" s="228"/>
      <c r="C20" s="228"/>
      <c r="D20" s="228"/>
      <c r="E20" s="228"/>
      <c r="F20" s="228"/>
      <c r="G20" s="228"/>
      <c r="H20" s="228"/>
      <c r="L20" s="228"/>
      <c r="M20" s="228"/>
      <c r="S20" s="228"/>
      <c r="T20" s="228"/>
      <c r="X20" s="230" t="s">
        <v>48</v>
      </c>
      <c r="Y20" s="230"/>
      <c r="Z20" s="134">
        <f>'４その他設備（電気系）'!AA63</f>
        <v>0</v>
      </c>
      <c r="AA20" s="135"/>
      <c r="AB20" s="135"/>
      <c r="AC20" s="135"/>
      <c r="AD20" s="231"/>
      <c r="AE20" s="228" t="s">
        <v>50</v>
      </c>
      <c r="AF20" s="228"/>
      <c r="AG20" s="228"/>
      <c r="AH20" s="228"/>
      <c r="AI20" s="228"/>
      <c r="AJ20" s="229"/>
    </row>
    <row r="21" spans="1:36" s="226" customFormat="1" ht="17.25">
      <c r="A21" s="227"/>
      <c r="B21" s="228"/>
      <c r="C21" s="228"/>
      <c r="D21" s="228"/>
      <c r="E21" s="228"/>
      <c r="F21" s="228"/>
      <c r="G21" s="228"/>
      <c r="H21" s="228"/>
      <c r="I21" s="232"/>
      <c r="J21" s="232"/>
      <c r="K21" s="232"/>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9"/>
    </row>
    <row r="22" spans="1:36" s="226" customFormat="1" ht="17.25">
      <c r="A22" s="227"/>
      <c r="B22" s="228" t="s">
        <v>77</v>
      </c>
      <c r="C22" s="228"/>
      <c r="D22" s="228"/>
      <c r="E22" s="228"/>
      <c r="F22" s="228"/>
      <c r="G22" s="228"/>
      <c r="H22" s="228"/>
      <c r="I22" s="232"/>
      <c r="J22" s="232"/>
      <c r="K22" s="232"/>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9"/>
    </row>
    <row r="23" spans="1:36" s="226" customFormat="1" ht="20.25">
      <c r="A23" s="227"/>
      <c r="B23" s="228"/>
      <c r="C23" s="228"/>
      <c r="D23" s="228"/>
      <c r="E23" s="228"/>
      <c r="F23" s="228"/>
      <c r="G23" s="228"/>
      <c r="H23" s="228"/>
      <c r="L23" s="228"/>
      <c r="M23" s="228"/>
      <c r="S23" s="228"/>
      <c r="T23" s="228"/>
      <c r="X23" s="230" t="s">
        <v>48</v>
      </c>
      <c r="Y23" s="230"/>
      <c r="Z23" s="134">
        <f>'５その他設備（燃料系） '!Z54</f>
        <v>0</v>
      </c>
      <c r="AA23" s="135"/>
      <c r="AB23" s="135"/>
      <c r="AC23" s="135"/>
      <c r="AD23" s="231"/>
      <c r="AE23" s="228" t="s">
        <v>50</v>
      </c>
      <c r="AF23" s="228"/>
      <c r="AG23" s="228"/>
      <c r="AH23" s="228"/>
      <c r="AI23" s="228"/>
      <c r="AJ23" s="229"/>
    </row>
    <row r="24" spans="1:36" s="226" customFormat="1" ht="17.25">
      <c r="A24" s="227"/>
      <c r="B24" s="228"/>
      <c r="C24" s="228"/>
      <c r="D24" s="228"/>
      <c r="E24" s="228"/>
      <c r="F24" s="228"/>
      <c r="G24" s="228"/>
      <c r="H24" s="228"/>
      <c r="L24" s="228"/>
      <c r="M24" s="228"/>
      <c r="S24" s="228"/>
      <c r="T24" s="228"/>
      <c r="X24" s="230"/>
      <c r="Y24" s="230"/>
      <c r="Z24" s="233"/>
      <c r="AA24" s="233"/>
      <c r="AB24" s="233"/>
      <c r="AC24" s="233"/>
      <c r="AD24" s="233"/>
      <c r="AE24" s="228"/>
      <c r="AF24" s="228"/>
      <c r="AG24" s="228"/>
      <c r="AH24" s="228"/>
      <c r="AI24" s="228"/>
      <c r="AJ24" s="229"/>
    </row>
    <row r="25" spans="1:36" s="226" customFormat="1" ht="17.25">
      <c r="A25" s="227"/>
      <c r="B25" s="228" t="s">
        <v>74</v>
      </c>
      <c r="C25" s="228"/>
      <c r="D25" s="228"/>
      <c r="E25" s="228"/>
      <c r="F25" s="228"/>
      <c r="G25" s="228"/>
      <c r="H25" s="228"/>
      <c r="I25" s="232"/>
      <c r="J25" s="232"/>
      <c r="K25" s="232"/>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9"/>
    </row>
    <row r="26" spans="1:36" s="226" customFormat="1" ht="20.25">
      <c r="A26" s="227"/>
      <c r="B26" s="228"/>
      <c r="C26" s="228"/>
      <c r="D26" s="228"/>
      <c r="E26" s="228"/>
      <c r="F26" s="228"/>
      <c r="G26" s="228"/>
      <c r="H26" s="228"/>
      <c r="L26" s="228"/>
      <c r="M26" s="228"/>
      <c r="S26" s="228"/>
      <c r="T26" s="228"/>
      <c r="U26" s="234"/>
      <c r="X26" s="230" t="s">
        <v>48</v>
      </c>
      <c r="Y26" s="230"/>
      <c r="Z26" s="134">
        <f>'６任意様式'!Y52</f>
        <v>0</v>
      </c>
      <c r="AA26" s="135"/>
      <c r="AB26" s="135"/>
      <c r="AC26" s="135"/>
      <c r="AD26" s="231"/>
      <c r="AE26" s="228" t="s">
        <v>50</v>
      </c>
      <c r="AF26" s="228"/>
      <c r="AG26" s="228"/>
      <c r="AH26" s="228"/>
      <c r="AI26" s="228"/>
      <c r="AJ26" s="229"/>
    </row>
    <row r="27" spans="1:36" s="226" customFormat="1" ht="17.25">
      <c r="A27" s="227"/>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9"/>
    </row>
    <row r="28" spans="1:36" s="226" customFormat="1" ht="18" thickBot="1">
      <c r="A28" s="227"/>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9"/>
    </row>
    <row r="29" spans="1:36" s="226" customFormat="1" ht="21.75" thickTop="1" thickBot="1">
      <c r="A29" s="227"/>
      <c r="B29" s="228"/>
      <c r="C29" s="228"/>
      <c r="D29" s="228"/>
      <c r="E29" s="228"/>
      <c r="F29" s="228"/>
      <c r="G29" s="228"/>
      <c r="H29" s="228"/>
      <c r="L29" s="228"/>
      <c r="M29" s="228"/>
      <c r="S29" s="228"/>
      <c r="T29" s="228"/>
      <c r="X29" s="230" t="s">
        <v>49</v>
      </c>
      <c r="Y29" s="230"/>
      <c r="Z29" s="235">
        <f>Z8+Z11+Z14+Z17+Z20+Z23+Z26</f>
        <v>0</v>
      </c>
      <c r="AA29" s="236"/>
      <c r="AB29" s="236"/>
      <c r="AC29" s="236"/>
      <c r="AD29" s="237"/>
      <c r="AE29" s="228" t="s">
        <v>50</v>
      </c>
      <c r="AF29" s="228"/>
      <c r="AG29" s="228"/>
      <c r="AH29" s="228"/>
      <c r="AI29" s="228"/>
      <c r="AJ29" s="229"/>
    </row>
    <row r="30" spans="1:36" s="226" customFormat="1" ht="18" thickTop="1">
      <c r="A30" s="227"/>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9"/>
    </row>
    <row r="31" spans="1:36" s="226" customFormat="1" ht="17.25">
      <c r="A31" s="227"/>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9"/>
    </row>
    <row r="32" spans="1:36" s="226" customFormat="1" ht="17.25">
      <c r="A32" s="227"/>
      <c r="B32" s="228"/>
      <c r="C32" s="228"/>
      <c r="D32" s="228"/>
      <c r="E32" s="228"/>
      <c r="F32" s="228"/>
      <c r="G32" s="228"/>
      <c r="H32" s="228"/>
      <c r="I32" s="232"/>
      <c r="J32" s="232"/>
      <c r="K32" s="232"/>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9"/>
    </row>
    <row r="33" spans="1:36" s="226" customFormat="1" ht="17.25">
      <c r="A33" s="227"/>
      <c r="B33" s="228"/>
      <c r="C33" s="228"/>
      <c r="D33" s="228"/>
      <c r="E33" s="228"/>
      <c r="F33" s="228"/>
      <c r="G33" s="228"/>
      <c r="H33" s="228"/>
      <c r="I33" s="232"/>
      <c r="J33" s="232"/>
      <c r="K33" s="232"/>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9"/>
    </row>
    <row r="34" spans="1:36" s="226" customFormat="1" ht="17.25">
      <c r="A34" s="227"/>
      <c r="B34" s="228"/>
      <c r="C34" s="228"/>
      <c r="D34" s="228"/>
      <c r="E34" s="228"/>
      <c r="F34" s="228"/>
      <c r="G34" s="228"/>
      <c r="H34" s="228"/>
      <c r="I34" s="232"/>
      <c r="J34" s="232"/>
      <c r="K34" s="232"/>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9"/>
    </row>
    <row r="35" spans="1:36" s="226" customFormat="1" ht="17.25">
      <c r="A35" s="227"/>
      <c r="B35" s="228"/>
      <c r="C35" s="228"/>
      <c r="D35" s="228"/>
      <c r="E35" s="228"/>
      <c r="F35" s="228"/>
      <c r="G35" s="228"/>
      <c r="H35" s="228"/>
      <c r="I35" s="232"/>
      <c r="J35" s="232"/>
      <c r="K35" s="232"/>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9"/>
    </row>
    <row r="36" spans="1:36" s="226" customFormat="1" ht="17.25">
      <c r="A36" s="227"/>
      <c r="B36" s="228"/>
      <c r="C36" s="228"/>
      <c r="D36" s="228"/>
      <c r="E36" s="228"/>
      <c r="F36" s="228"/>
      <c r="G36" s="228"/>
      <c r="H36" s="228"/>
      <c r="I36" s="232"/>
      <c r="J36" s="232"/>
      <c r="K36" s="232"/>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9"/>
    </row>
    <row r="37" spans="1:36" s="226" customFormat="1" ht="17.25">
      <c r="A37" s="227"/>
      <c r="B37" s="228"/>
      <c r="C37" s="228"/>
      <c r="D37" s="228"/>
      <c r="E37" s="228"/>
      <c r="F37" s="228"/>
      <c r="G37" s="228"/>
      <c r="H37" s="228"/>
      <c r="I37" s="232"/>
      <c r="J37" s="232"/>
      <c r="K37" s="232"/>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9"/>
    </row>
    <row r="38" spans="1:36" s="226" customFormat="1" ht="17.25">
      <c r="A38" s="227"/>
      <c r="B38" s="228"/>
      <c r="C38" s="228"/>
      <c r="D38" s="228"/>
      <c r="E38" s="228"/>
      <c r="F38" s="228"/>
      <c r="G38" s="228"/>
      <c r="H38" s="228"/>
      <c r="I38" s="232"/>
      <c r="J38" s="232"/>
      <c r="K38" s="232"/>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9"/>
    </row>
    <row r="39" spans="1:36" s="226" customFormat="1" ht="17.25">
      <c r="A39" s="227"/>
      <c r="B39" s="228"/>
      <c r="C39" s="228"/>
      <c r="D39" s="228"/>
      <c r="E39" s="228"/>
      <c r="F39" s="228"/>
      <c r="G39" s="228"/>
      <c r="H39" s="228"/>
      <c r="I39" s="232"/>
      <c r="J39" s="232"/>
      <c r="K39" s="232"/>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9"/>
    </row>
    <row r="40" spans="1:36" s="226" customFormat="1" ht="17.25">
      <c r="A40" s="227"/>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9"/>
    </row>
    <row r="41" spans="1:36" s="226" customFormat="1" ht="17.25">
      <c r="A41" s="227"/>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9"/>
    </row>
    <row r="42" spans="1:36" s="226" customFormat="1" ht="17.25">
      <c r="A42" s="227"/>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9"/>
    </row>
    <row r="43" spans="1:36" s="226" customFormat="1" ht="17.25">
      <c r="A43" s="227"/>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9"/>
    </row>
    <row r="44" spans="1:36" s="226" customFormat="1" ht="17.25">
      <c r="A44" s="227"/>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9"/>
    </row>
    <row r="45" spans="1:36" s="226" customFormat="1" ht="17.25">
      <c r="A45" s="2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9"/>
    </row>
    <row r="46" spans="1:36" s="226" customFormat="1" ht="17.25">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40"/>
    </row>
    <row r="47" spans="1:36" s="226" customFormat="1" ht="17.25">
      <c r="A47" s="222"/>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row>
    <row r="48" spans="1:36" s="226" customFormat="1" ht="17.25">
      <c r="A48" s="227"/>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row>
    <row r="49" spans="1:36" s="226" customFormat="1" ht="17.25">
      <c r="A49" s="227"/>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row>
    <row r="50" spans="1:36" s="226" customFormat="1" ht="17.25">
      <c r="A50" s="227"/>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row>
    <row r="51" spans="1:36" s="226" customFormat="1" ht="17.25">
      <c r="A51" s="227"/>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row>
    <row r="52" spans="1:36" s="226" customFormat="1" ht="17.25">
      <c r="A52" s="227"/>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row>
    <row r="53" spans="1:36" s="226" customFormat="1" ht="17.25">
      <c r="A53" s="227"/>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row>
    <row r="54" spans="1:36" s="226" customFormat="1" ht="17.25">
      <c r="A54" s="227"/>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row>
    <row r="55" spans="1:36" s="226" customFormat="1" ht="17.25">
      <c r="A55" s="227"/>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row>
    <row r="56" spans="1:36" s="226" customFormat="1" ht="17.25">
      <c r="A56" s="227"/>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row>
    <row r="57" spans="1:36" s="226" customFormat="1" ht="17.25">
      <c r="A57" s="227"/>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row>
    <row r="58" spans="1:36">
      <c r="A58" s="60"/>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row>
    <row r="59" spans="1:36">
      <c r="A59" s="60"/>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row>
    <row r="60" spans="1:36">
      <c r="A60" s="60"/>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0"/>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0"/>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row>
  </sheetData>
  <sheetProtection algorithmName="SHA-512" hashValue="XNj1IkrHZh/mbQo6xhPwVwwyRExTmFZlmHphy4xrwnb/x/BmAKkPSNdU7jWmJQPcaXv6UAj385itLIwa91tPiQ==" saltValue="/x9Lm5Ce4YRSirjZVI4XaA==" spinCount="100000" sheet="1" objects="1" scenarios="1" selectLockedCells="1"/>
  <mergeCells count="11">
    <mergeCell ref="Z26:AD26"/>
    <mergeCell ref="Z29:AD29"/>
    <mergeCell ref="Z8:AD8"/>
    <mergeCell ref="AE3:AJ4"/>
    <mergeCell ref="A5:AJ5"/>
    <mergeCell ref="Z11:AD11"/>
    <mergeCell ref="Z14:AD14"/>
    <mergeCell ref="Z17:AD17"/>
    <mergeCell ref="Z20:AD20"/>
    <mergeCell ref="A4:AD4"/>
    <mergeCell ref="Z23:AD23"/>
  </mergeCells>
  <phoneticPr fontId="15"/>
  <pageMargins left="0.51181102362204722" right="0.51181102362204722" top="0.35433070866141736" bottom="0.35433070866141736"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6"/>
  <sheetViews>
    <sheetView view="pageBreakPreview" zoomScale="85" zoomScaleNormal="100" zoomScaleSheetLayoutView="85" workbookViewId="0">
      <selection activeCell="B7" sqref="B7:D7"/>
    </sheetView>
  </sheetViews>
  <sheetFormatPr defaultRowHeight="13.5"/>
  <cols>
    <col min="1" max="35" width="2.625" style="48" customWidth="1"/>
    <col min="36" max="36" width="1.875" style="48" customWidth="1"/>
    <col min="37" max="41" width="2.625" style="48" customWidth="1"/>
    <col min="42" max="16384" width="9" style="48"/>
  </cols>
  <sheetData>
    <row r="1" spans="1:37" ht="13.5" customHeight="1">
      <c r="AA1" s="190" t="s">
        <v>71</v>
      </c>
      <c r="AB1" s="191"/>
      <c r="AC1" s="191"/>
      <c r="AD1" s="191"/>
      <c r="AE1" s="191"/>
      <c r="AF1" s="191"/>
      <c r="AG1" s="191"/>
      <c r="AH1" s="191"/>
      <c r="AI1" s="191"/>
      <c r="AJ1" s="192"/>
    </row>
    <row r="2" spans="1:37">
      <c r="AA2" s="193"/>
      <c r="AB2" s="194"/>
      <c r="AC2" s="194"/>
      <c r="AD2" s="194"/>
      <c r="AE2" s="194"/>
      <c r="AF2" s="194"/>
      <c r="AG2" s="194"/>
      <c r="AH2" s="194"/>
      <c r="AI2" s="194"/>
      <c r="AJ2" s="195"/>
    </row>
    <row r="3" spans="1:37">
      <c r="A3" s="55" t="s">
        <v>80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106"/>
    </row>
    <row r="4" spans="1:37">
      <c r="A4" s="149"/>
      <c r="B4" s="150" t="s">
        <v>81</v>
      </c>
      <c r="C4" s="150"/>
      <c r="D4" s="150"/>
      <c r="E4" s="150"/>
      <c r="F4" s="151"/>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2"/>
    </row>
    <row r="5" spans="1:37">
      <c r="A5" s="60"/>
      <c r="B5" s="61"/>
      <c r="C5" s="61"/>
      <c r="D5" s="61"/>
      <c r="E5" s="61"/>
      <c r="F5" s="59"/>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2"/>
    </row>
    <row r="6" spans="1:37" ht="10.5" customHeight="1">
      <c r="A6" s="60"/>
      <c r="B6" s="61" t="s">
        <v>59</v>
      </c>
      <c r="C6" s="61"/>
      <c r="D6" s="61"/>
      <c r="E6" s="61"/>
      <c r="F6" s="61"/>
      <c r="G6" s="61"/>
      <c r="H6" s="61"/>
      <c r="I6" s="61"/>
      <c r="J6" s="61"/>
      <c r="K6" s="61"/>
      <c r="L6" s="61"/>
      <c r="M6" s="61"/>
      <c r="N6" s="61"/>
      <c r="O6" s="61"/>
      <c r="P6" s="61"/>
      <c r="Q6" s="61"/>
      <c r="R6" s="61"/>
      <c r="S6" s="61"/>
      <c r="T6" s="61"/>
      <c r="U6" s="61" t="s">
        <v>60</v>
      </c>
      <c r="V6" s="61"/>
      <c r="W6" s="61"/>
      <c r="X6" s="61"/>
      <c r="Y6" s="61"/>
      <c r="Z6" s="61"/>
      <c r="AA6" s="106" t="s">
        <v>38</v>
      </c>
      <c r="AB6" s="61"/>
      <c r="AC6" s="61"/>
      <c r="AD6" s="106"/>
      <c r="AE6" s="106"/>
      <c r="AF6" s="106"/>
      <c r="AG6" s="106"/>
      <c r="AH6" s="106"/>
      <c r="AI6" s="106"/>
      <c r="AJ6" s="62"/>
    </row>
    <row r="7" spans="1:37">
      <c r="A7" s="60"/>
      <c r="B7" s="17"/>
      <c r="C7" s="189"/>
      <c r="D7" s="171"/>
      <c r="E7" s="61" t="s">
        <v>2</v>
      </c>
      <c r="F7" s="61" t="s">
        <v>3</v>
      </c>
      <c r="G7" s="17"/>
      <c r="H7" s="171"/>
      <c r="I7" s="61" t="s">
        <v>10</v>
      </c>
      <c r="J7" s="61" t="s">
        <v>3</v>
      </c>
      <c r="K7" s="17"/>
      <c r="L7" s="171"/>
      <c r="M7" s="61" t="s">
        <v>4</v>
      </c>
      <c r="N7" s="61"/>
      <c r="O7" s="61"/>
      <c r="P7" s="61" t="s">
        <v>3</v>
      </c>
      <c r="Q7" s="17"/>
      <c r="R7" s="171"/>
      <c r="S7" s="61" t="s">
        <v>6</v>
      </c>
      <c r="T7" s="61" t="s">
        <v>8</v>
      </c>
      <c r="U7" s="154">
        <f>+B7*G7*K7*Q7/1000</f>
        <v>0</v>
      </c>
      <c r="V7" s="155"/>
      <c r="W7" s="155"/>
      <c r="X7" s="156"/>
      <c r="Y7" s="120" t="s">
        <v>16</v>
      </c>
      <c r="AA7" s="179"/>
      <c r="AB7" s="180"/>
      <c r="AC7" s="180"/>
      <c r="AD7" s="180"/>
      <c r="AE7" s="180"/>
      <c r="AF7" s="180"/>
      <c r="AG7" s="180"/>
      <c r="AH7" s="180"/>
      <c r="AI7" s="181"/>
      <c r="AJ7" s="62"/>
    </row>
    <row r="8" spans="1:37" ht="9" customHeight="1">
      <c r="A8" s="60"/>
      <c r="B8" s="61"/>
      <c r="C8" s="61"/>
      <c r="D8" s="61"/>
      <c r="E8" s="61"/>
      <c r="F8" s="61"/>
      <c r="G8" s="61"/>
      <c r="H8" s="61"/>
      <c r="I8" s="61"/>
      <c r="J8" s="61"/>
      <c r="K8" s="61"/>
      <c r="L8" s="61"/>
      <c r="M8" s="61"/>
      <c r="N8" s="61"/>
      <c r="O8" s="61"/>
      <c r="P8" s="61"/>
      <c r="Q8" s="61"/>
      <c r="R8" s="61"/>
      <c r="S8" s="61"/>
      <c r="T8" s="61"/>
      <c r="U8" s="61"/>
      <c r="V8" s="61"/>
      <c r="W8" s="61"/>
      <c r="X8" s="61"/>
      <c r="Y8" s="61"/>
      <c r="AC8" s="61"/>
      <c r="AD8" s="61"/>
      <c r="AE8" s="61"/>
      <c r="AF8" s="61"/>
      <c r="AG8" s="61"/>
      <c r="AH8" s="61"/>
      <c r="AI8" s="61"/>
      <c r="AJ8" s="62"/>
    </row>
    <row r="9" spans="1:37">
      <c r="A9" s="60"/>
      <c r="B9" s="17"/>
      <c r="C9" s="189"/>
      <c r="D9" s="171"/>
      <c r="E9" s="61" t="s">
        <v>2</v>
      </c>
      <c r="F9" s="61" t="s">
        <v>3</v>
      </c>
      <c r="G9" s="17"/>
      <c r="H9" s="171"/>
      <c r="I9" s="61" t="s">
        <v>10</v>
      </c>
      <c r="J9" s="61" t="s">
        <v>3</v>
      </c>
      <c r="K9" s="17"/>
      <c r="L9" s="171"/>
      <c r="M9" s="61" t="s">
        <v>4</v>
      </c>
      <c r="N9" s="61"/>
      <c r="O9" s="61"/>
      <c r="P9" s="61" t="s">
        <v>3</v>
      </c>
      <c r="Q9" s="17"/>
      <c r="R9" s="171"/>
      <c r="S9" s="61" t="s">
        <v>6</v>
      </c>
      <c r="T9" s="61" t="s">
        <v>8</v>
      </c>
      <c r="U9" s="154">
        <f>+B9*G9*K9*Q9/1000</f>
        <v>0</v>
      </c>
      <c r="V9" s="155"/>
      <c r="W9" s="155"/>
      <c r="X9" s="156"/>
      <c r="Y9" s="120" t="s">
        <v>16</v>
      </c>
      <c r="AA9" s="179"/>
      <c r="AB9" s="180"/>
      <c r="AC9" s="180"/>
      <c r="AD9" s="180"/>
      <c r="AE9" s="180"/>
      <c r="AF9" s="180"/>
      <c r="AG9" s="180"/>
      <c r="AH9" s="180"/>
      <c r="AI9" s="181"/>
      <c r="AJ9" s="62"/>
    </row>
    <row r="10" spans="1:37" ht="9" customHeight="1">
      <c r="A10" s="60"/>
      <c r="B10" s="61"/>
      <c r="C10" s="61"/>
      <c r="D10" s="61"/>
      <c r="E10" s="61"/>
      <c r="F10" s="61"/>
      <c r="G10" s="61"/>
      <c r="H10" s="61"/>
      <c r="I10" s="61"/>
      <c r="J10" s="61"/>
      <c r="K10" s="61"/>
      <c r="L10" s="61"/>
      <c r="M10" s="61"/>
      <c r="N10" s="61"/>
      <c r="O10" s="61"/>
      <c r="P10" s="61"/>
      <c r="Q10" s="61"/>
      <c r="R10" s="61"/>
      <c r="S10" s="61"/>
      <c r="T10" s="61"/>
      <c r="U10" s="61"/>
      <c r="V10" s="61"/>
      <c r="W10" s="61"/>
      <c r="X10" s="61"/>
      <c r="Y10" s="61"/>
      <c r="AC10" s="61"/>
      <c r="AD10" s="61"/>
      <c r="AE10" s="61"/>
      <c r="AF10" s="61"/>
      <c r="AG10" s="61"/>
      <c r="AH10" s="61"/>
      <c r="AI10" s="61"/>
      <c r="AJ10" s="62"/>
    </row>
    <row r="11" spans="1:37">
      <c r="A11" s="60"/>
      <c r="B11" s="17"/>
      <c r="C11" s="189"/>
      <c r="D11" s="171"/>
      <c r="E11" s="61" t="s">
        <v>2</v>
      </c>
      <c r="F11" s="61" t="s">
        <v>3</v>
      </c>
      <c r="G11" s="17"/>
      <c r="H11" s="171"/>
      <c r="I11" s="61" t="s">
        <v>10</v>
      </c>
      <c r="J11" s="61" t="s">
        <v>3</v>
      </c>
      <c r="K11" s="17"/>
      <c r="L11" s="171"/>
      <c r="M11" s="61" t="s">
        <v>4</v>
      </c>
      <c r="N11" s="61"/>
      <c r="O11" s="61"/>
      <c r="P11" s="61" t="s">
        <v>3</v>
      </c>
      <c r="Q11" s="17"/>
      <c r="R11" s="171"/>
      <c r="S11" s="61" t="s">
        <v>6</v>
      </c>
      <c r="T11" s="61" t="s">
        <v>8</v>
      </c>
      <c r="U11" s="154">
        <f>+B11*G11*K11*Q11/1000</f>
        <v>0</v>
      </c>
      <c r="V11" s="155"/>
      <c r="W11" s="155"/>
      <c r="X11" s="156"/>
      <c r="Y11" s="120" t="s">
        <v>16</v>
      </c>
      <c r="AA11" s="179"/>
      <c r="AB11" s="180"/>
      <c r="AC11" s="180"/>
      <c r="AD11" s="180"/>
      <c r="AE11" s="180"/>
      <c r="AF11" s="180"/>
      <c r="AG11" s="180"/>
      <c r="AH11" s="180"/>
      <c r="AI11" s="181"/>
      <c r="AJ11" s="62"/>
    </row>
    <row r="12" spans="1:37" ht="9" customHeight="1">
      <c r="A12" s="60"/>
      <c r="B12" s="61"/>
      <c r="C12" s="61"/>
      <c r="D12" s="61"/>
      <c r="E12" s="61"/>
      <c r="F12" s="61"/>
      <c r="G12" s="61"/>
      <c r="H12" s="61"/>
      <c r="I12" s="61"/>
      <c r="J12" s="61"/>
      <c r="K12" s="61"/>
      <c r="L12" s="61"/>
      <c r="M12" s="61"/>
      <c r="N12" s="61"/>
      <c r="O12" s="61"/>
      <c r="P12" s="61"/>
      <c r="Q12" s="61"/>
      <c r="R12" s="61"/>
      <c r="S12" s="61"/>
      <c r="T12" s="61"/>
      <c r="U12" s="61"/>
      <c r="V12" s="61"/>
      <c r="W12" s="61"/>
      <c r="X12" s="61"/>
      <c r="Y12" s="61"/>
      <c r="AC12" s="61"/>
      <c r="AD12" s="61"/>
      <c r="AE12" s="61"/>
      <c r="AF12" s="61"/>
      <c r="AG12" s="61"/>
      <c r="AH12" s="61"/>
      <c r="AI12" s="61"/>
      <c r="AJ12" s="62"/>
    </row>
    <row r="13" spans="1:37">
      <c r="A13" s="60"/>
      <c r="B13" s="17"/>
      <c r="C13" s="189"/>
      <c r="D13" s="171"/>
      <c r="E13" s="61" t="s">
        <v>2</v>
      </c>
      <c r="F13" s="61" t="s">
        <v>3</v>
      </c>
      <c r="G13" s="17"/>
      <c r="H13" s="171"/>
      <c r="I13" s="61" t="s">
        <v>10</v>
      </c>
      <c r="J13" s="61" t="s">
        <v>3</v>
      </c>
      <c r="K13" s="17"/>
      <c r="L13" s="171"/>
      <c r="M13" s="61" t="s">
        <v>4</v>
      </c>
      <c r="N13" s="61"/>
      <c r="O13" s="61"/>
      <c r="P13" s="61" t="s">
        <v>3</v>
      </c>
      <c r="Q13" s="17"/>
      <c r="R13" s="171"/>
      <c r="S13" s="61" t="s">
        <v>6</v>
      </c>
      <c r="T13" s="61" t="s">
        <v>8</v>
      </c>
      <c r="U13" s="154">
        <f>+B13*G13*K13*Q13/1000</f>
        <v>0</v>
      </c>
      <c r="V13" s="155"/>
      <c r="W13" s="155"/>
      <c r="X13" s="156"/>
      <c r="Y13" s="120" t="s">
        <v>16</v>
      </c>
      <c r="AA13" s="179"/>
      <c r="AB13" s="180"/>
      <c r="AC13" s="180"/>
      <c r="AD13" s="180"/>
      <c r="AE13" s="180"/>
      <c r="AF13" s="180"/>
      <c r="AG13" s="180"/>
      <c r="AH13" s="180"/>
      <c r="AI13" s="181"/>
      <c r="AJ13" s="62"/>
    </row>
    <row r="14" spans="1:37" ht="9" customHeight="1">
      <c r="A14" s="60"/>
      <c r="B14" s="61"/>
      <c r="C14" s="61"/>
      <c r="D14" s="61"/>
      <c r="E14" s="61"/>
      <c r="F14" s="61"/>
      <c r="G14" s="61"/>
      <c r="H14" s="61"/>
      <c r="I14" s="61"/>
      <c r="J14" s="61"/>
      <c r="K14" s="61"/>
      <c r="L14" s="61"/>
      <c r="M14" s="61"/>
      <c r="N14" s="61"/>
      <c r="O14" s="61"/>
      <c r="P14" s="61"/>
      <c r="Q14" s="61"/>
      <c r="R14" s="61"/>
      <c r="S14" s="61"/>
      <c r="T14" s="61"/>
      <c r="U14" s="61"/>
      <c r="V14" s="61"/>
      <c r="W14" s="61"/>
      <c r="X14" s="61"/>
      <c r="Y14" s="61"/>
      <c r="AC14" s="61"/>
      <c r="AD14" s="61"/>
      <c r="AE14" s="61"/>
      <c r="AF14" s="61"/>
      <c r="AG14" s="61"/>
      <c r="AH14" s="61"/>
      <c r="AI14" s="61"/>
      <c r="AJ14" s="62"/>
    </row>
    <row r="15" spans="1:37">
      <c r="A15" s="60"/>
      <c r="B15" s="17"/>
      <c r="C15" s="189"/>
      <c r="D15" s="171"/>
      <c r="E15" s="61" t="s">
        <v>2</v>
      </c>
      <c r="F15" s="61" t="s">
        <v>3</v>
      </c>
      <c r="G15" s="17"/>
      <c r="H15" s="171"/>
      <c r="I15" s="61" t="s">
        <v>10</v>
      </c>
      <c r="J15" s="61" t="s">
        <v>3</v>
      </c>
      <c r="K15" s="17"/>
      <c r="L15" s="171"/>
      <c r="M15" s="61" t="s">
        <v>4</v>
      </c>
      <c r="N15" s="61"/>
      <c r="O15" s="61"/>
      <c r="P15" s="61" t="s">
        <v>3</v>
      </c>
      <c r="Q15" s="17"/>
      <c r="R15" s="171"/>
      <c r="S15" s="61" t="s">
        <v>6</v>
      </c>
      <c r="T15" s="61" t="s">
        <v>8</v>
      </c>
      <c r="U15" s="154">
        <f>+B15*G15*K15*Q15/1000</f>
        <v>0</v>
      </c>
      <c r="V15" s="155"/>
      <c r="W15" s="155"/>
      <c r="X15" s="156"/>
      <c r="Y15" s="120" t="s">
        <v>16</v>
      </c>
      <c r="AA15" s="179"/>
      <c r="AB15" s="180"/>
      <c r="AC15" s="180"/>
      <c r="AD15" s="180"/>
      <c r="AE15" s="180"/>
      <c r="AF15" s="180"/>
      <c r="AG15" s="180"/>
      <c r="AH15" s="180"/>
      <c r="AI15" s="181"/>
      <c r="AJ15" s="62"/>
    </row>
    <row r="16" spans="1:37" ht="9" customHeight="1">
      <c r="A16" s="60"/>
      <c r="B16" s="61"/>
      <c r="C16" s="61"/>
      <c r="D16" s="61"/>
      <c r="E16" s="61"/>
      <c r="F16" s="61"/>
      <c r="G16" s="61"/>
      <c r="H16" s="61"/>
      <c r="I16" s="61"/>
      <c r="J16" s="61"/>
      <c r="K16" s="61"/>
      <c r="L16" s="61"/>
      <c r="M16" s="61"/>
      <c r="N16" s="61"/>
      <c r="O16" s="61"/>
      <c r="P16" s="61"/>
      <c r="Q16" s="61"/>
      <c r="R16" s="61"/>
      <c r="S16" s="61"/>
      <c r="T16" s="61"/>
      <c r="U16" s="61"/>
      <c r="V16" s="61"/>
      <c r="W16" s="61"/>
      <c r="X16" s="61"/>
      <c r="Y16" s="61"/>
      <c r="AC16" s="61"/>
      <c r="AD16" s="61"/>
      <c r="AE16" s="61"/>
      <c r="AF16" s="61"/>
      <c r="AG16" s="61"/>
      <c r="AH16" s="61"/>
      <c r="AI16" s="61"/>
      <c r="AJ16" s="62"/>
    </row>
    <row r="17" spans="1:36">
      <c r="A17" s="60"/>
      <c r="B17" s="17"/>
      <c r="C17" s="189"/>
      <c r="D17" s="171"/>
      <c r="E17" s="61" t="s">
        <v>2</v>
      </c>
      <c r="F17" s="61" t="s">
        <v>3</v>
      </c>
      <c r="G17" s="17"/>
      <c r="H17" s="171"/>
      <c r="I17" s="61" t="s">
        <v>10</v>
      </c>
      <c r="J17" s="61" t="s">
        <v>3</v>
      </c>
      <c r="K17" s="17"/>
      <c r="L17" s="171"/>
      <c r="M17" s="61" t="s">
        <v>4</v>
      </c>
      <c r="N17" s="61"/>
      <c r="O17" s="61"/>
      <c r="P17" s="61" t="s">
        <v>3</v>
      </c>
      <c r="Q17" s="17"/>
      <c r="R17" s="171"/>
      <c r="S17" s="61" t="s">
        <v>6</v>
      </c>
      <c r="T17" s="61" t="s">
        <v>8</v>
      </c>
      <c r="U17" s="154">
        <f>+B17*G17*K17*Q17/1000</f>
        <v>0</v>
      </c>
      <c r="V17" s="155"/>
      <c r="W17" s="155"/>
      <c r="X17" s="156"/>
      <c r="Y17" s="120" t="s">
        <v>16</v>
      </c>
      <c r="AA17" s="179"/>
      <c r="AB17" s="180"/>
      <c r="AC17" s="180"/>
      <c r="AD17" s="180"/>
      <c r="AE17" s="180"/>
      <c r="AF17" s="180"/>
      <c r="AG17" s="180"/>
      <c r="AH17" s="180"/>
      <c r="AI17" s="181"/>
      <c r="AJ17" s="62"/>
    </row>
    <row r="18" spans="1:36" ht="9" customHeight="1">
      <c r="A18" s="60"/>
      <c r="B18" s="61"/>
      <c r="C18" s="61"/>
      <c r="D18" s="61"/>
      <c r="E18" s="61"/>
      <c r="F18" s="61"/>
      <c r="G18" s="61"/>
      <c r="H18" s="61"/>
      <c r="I18" s="61"/>
      <c r="J18" s="61"/>
      <c r="K18" s="61"/>
      <c r="L18" s="61"/>
      <c r="M18" s="61"/>
      <c r="N18" s="61"/>
      <c r="O18" s="61"/>
      <c r="P18" s="61"/>
      <c r="Q18" s="61"/>
      <c r="R18" s="61"/>
      <c r="S18" s="61"/>
      <c r="T18" s="61"/>
      <c r="U18" s="61"/>
      <c r="V18" s="61"/>
      <c r="W18" s="61"/>
      <c r="X18" s="61"/>
      <c r="Y18" s="61"/>
      <c r="AC18" s="61"/>
      <c r="AD18" s="61"/>
      <c r="AE18" s="61"/>
      <c r="AF18" s="61"/>
      <c r="AG18" s="61"/>
      <c r="AH18" s="61"/>
      <c r="AI18" s="61"/>
      <c r="AJ18" s="62"/>
    </row>
    <row r="19" spans="1:36">
      <c r="A19" s="60"/>
      <c r="B19" s="17"/>
      <c r="C19" s="189"/>
      <c r="D19" s="171"/>
      <c r="E19" s="61" t="s">
        <v>2</v>
      </c>
      <c r="F19" s="61" t="s">
        <v>3</v>
      </c>
      <c r="G19" s="17"/>
      <c r="H19" s="171"/>
      <c r="I19" s="61" t="s">
        <v>10</v>
      </c>
      <c r="J19" s="61" t="s">
        <v>3</v>
      </c>
      <c r="K19" s="17"/>
      <c r="L19" s="171"/>
      <c r="M19" s="61" t="s">
        <v>4</v>
      </c>
      <c r="N19" s="61"/>
      <c r="O19" s="61"/>
      <c r="P19" s="61" t="s">
        <v>3</v>
      </c>
      <c r="Q19" s="17"/>
      <c r="R19" s="171"/>
      <c r="S19" s="61" t="s">
        <v>6</v>
      </c>
      <c r="T19" s="61" t="s">
        <v>8</v>
      </c>
      <c r="U19" s="154">
        <f>+B19*G19*K19*Q19/1000</f>
        <v>0</v>
      </c>
      <c r="V19" s="155"/>
      <c r="W19" s="155"/>
      <c r="X19" s="156"/>
      <c r="Y19" s="120" t="s">
        <v>16</v>
      </c>
      <c r="AA19" s="179"/>
      <c r="AB19" s="180"/>
      <c r="AC19" s="180"/>
      <c r="AD19" s="180"/>
      <c r="AE19" s="180"/>
      <c r="AF19" s="180"/>
      <c r="AG19" s="180"/>
      <c r="AH19" s="180"/>
      <c r="AI19" s="181"/>
      <c r="AJ19" s="62"/>
    </row>
    <row r="20" spans="1:36" ht="9" customHeight="1">
      <c r="A20" s="60"/>
      <c r="B20" s="61"/>
      <c r="C20" s="61"/>
      <c r="D20" s="61"/>
      <c r="E20" s="61"/>
      <c r="F20" s="61"/>
      <c r="G20" s="61"/>
      <c r="H20" s="61"/>
      <c r="I20" s="61"/>
      <c r="J20" s="61"/>
      <c r="K20" s="61"/>
      <c r="L20" s="61"/>
      <c r="M20" s="61"/>
      <c r="N20" s="61"/>
      <c r="O20" s="61"/>
      <c r="P20" s="61"/>
      <c r="Q20" s="61"/>
      <c r="R20" s="61"/>
      <c r="S20" s="61"/>
      <c r="T20" s="61"/>
      <c r="U20" s="61"/>
      <c r="V20" s="61"/>
      <c r="W20" s="61"/>
      <c r="X20" s="61"/>
      <c r="Y20" s="61"/>
      <c r="AC20" s="61"/>
      <c r="AD20" s="61"/>
      <c r="AE20" s="61"/>
      <c r="AF20" s="61"/>
      <c r="AG20" s="61"/>
      <c r="AH20" s="61"/>
      <c r="AI20" s="61"/>
      <c r="AJ20" s="62"/>
    </row>
    <row r="21" spans="1:36">
      <c r="A21" s="60"/>
      <c r="B21" s="17"/>
      <c r="C21" s="189"/>
      <c r="D21" s="171"/>
      <c r="E21" s="61" t="s">
        <v>2</v>
      </c>
      <c r="F21" s="61" t="s">
        <v>3</v>
      </c>
      <c r="G21" s="17"/>
      <c r="H21" s="171"/>
      <c r="I21" s="61" t="s">
        <v>10</v>
      </c>
      <c r="J21" s="61" t="s">
        <v>3</v>
      </c>
      <c r="K21" s="17"/>
      <c r="L21" s="171"/>
      <c r="M21" s="61" t="s">
        <v>4</v>
      </c>
      <c r="N21" s="61"/>
      <c r="O21" s="61"/>
      <c r="P21" s="61" t="s">
        <v>3</v>
      </c>
      <c r="Q21" s="17"/>
      <c r="R21" s="171"/>
      <c r="S21" s="61" t="s">
        <v>6</v>
      </c>
      <c r="T21" s="61" t="s">
        <v>8</v>
      </c>
      <c r="U21" s="154">
        <f>+B21*G21*K21*Q21/1000</f>
        <v>0</v>
      </c>
      <c r="V21" s="155"/>
      <c r="W21" s="155"/>
      <c r="X21" s="156"/>
      <c r="Y21" s="120" t="s">
        <v>16</v>
      </c>
      <c r="AA21" s="179"/>
      <c r="AB21" s="180"/>
      <c r="AC21" s="180"/>
      <c r="AD21" s="180"/>
      <c r="AE21" s="180"/>
      <c r="AF21" s="180"/>
      <c r="AG21" s="180"/>
      <c r="AH21" s="180"/>
      <c r="AI21" s="181"/>
      <c r="AJ21" s="62"/>
    </row>
    <row r="22" spans="1:36" ht="9" customHeight="1">
      <c r="A22" s="60"/>
      <c r="B22" s="61"/>
      <c r="C22" s="61"/>
      <c r="D22" s="61"/>
      <c r="E22" s="61"/>
      <c r="F22" s="61"/>
      <c r="G22" s="61"/>
      <c r="H22" s="61"/>
      <c r="I22" s="61"/>
      <c r="J22" s="61"/>
      <c r="K22" s="61"/>
      <c r="L22" s="61"/>
      <c r="M22" s="61"/>
      <c r="N22" s="61"/>
      <c r="O22" s="61"/>
      <c r="P22" s="61"/>
      <c r="Q22" s="61"/>
      <c r="R22" s="61"/>
      <c r="S22" s="61"/>
      <c r="T22" s="61"/>
      <c r="U22" s="61"/>
      <c r="V22" s="61"/>
      <c r="W22" s="61"/>
      <c r="X22" s="61"/>
      <c r="Y22" s="61"/>
      <c r="AC22" s="61"/>
      <c r="AD22" s="61"/>
      <c r="AE22" s="61"/>
      <c r="AF22" s="61"/>
      <c r="AG22" s="61"/>
      <c r="AH22" s="61"/>
      <c r="AI22" s="61"/>
      <c r="AJ22" s="62"/>
    </row>
    <row r="23" spans="1:36">
      <c r="A23" s="60"/>
      <c r="B23" s="17"/>
      <c r="C23" s="189"/>
      <c r="D23" s="171"/>
      <c r="E23" s="61" t="s">
        <v>2</v>
      </c>
      <c r="F23" s="61" t="s">
        <v>3</v>
      </c>
      <c r="G23" s="17"/>
      <c r="H23" s="171"/>
      <c r="I23" s="61" t="s">
        <v>10</v>
      </c>
      <c r="J23" s="61" t="s">
        <v>3</v>
      </c>
      <c r="K23" s="17"/>
      <c r="L23" s="171"/>
      <c r="M23" s="61" t="s">
        <v>4</v>
      </c>
      <c r="N23" s="61"/>
      <c r="O23" s="61"/>
      <c r="P23" s="61" t="s">
        <v>3</v>
      </c>
      <c r="Q23" s="17"/>
      <c r="R23" s="171"/>
      <c r="S23" s="61" t="s">
        <v>6</v>
      </c>
      <c r="T23" s="61" t="s">
        <v>8</v>
      </c>
      <c r="U23" s="154">
        <f>+B23*G23*K23*Q23/1000</f>
        <v>0</v>
      </c>
      <c r="V23" s="155"/>
      <c r="W23" s="155"/>
      <c r="X23" s="156"/>
      <c r="Y23" s="120" t="s">
        <v>16</v>
      </c>
      <c r="AA23" s="179"/>
      <c r="AB23" s="180"/>
      <c r="AC23" s="180"/>
      <c r="AD23" s="180"/>
      <c r="AE23" s="180"/>
      <c r="AF23" s="180"/>
      <c r="AG23" s="180"/>
      <c r="AH23" s="180"/>
      <c r="AI23" s="181"/>
      <c r="AJ23" s="62"/>
    </row>
    <row r="24" spans="1:36" ht="9" customHeight="1">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2"/>
    </row>
    <row r="25" spans="1:36">
      <c r="A25" s="60"/>
      <c r="B25" s="106"/>
      <c r="C25" s="120"/>
      <c r="D25" s="120"/>
      <c r="E25" s="61"/>
      <c r="F25" s="61"/>
      <c r="G25" s="106"/>
      <c r="H25" s="120"/>
      <c r="I25" s="61"/>
      <c r="J25" s="61"/>
      <c r="K25" s="106"/>
      <c r="L25" s="120"/>
      <c r="M25" s="61"/>
      <c r="N25" s="61"/>
      <c r="O25" s="61"/>
      <c r="P25" s="61"/>
      <c r="Q25" s="106"/>
      <c r="R25" s="120"/>
      <c r="S25" s="106" t="s">
        <v>9</v>
      </c>
      <c r="T25" s="61"/>
      <c r="U25" s="157">
        <f>SUM(U7:X23)</f>
        <v>0</v>
      </c>
      <c r="V25" s="158"/>
      <c r="W25" s="158"/>
      <c r="X25" s="159"/>
      <c r="Y25" s="120" t="s">
        <v>16</v>
      </c>
      <c r="AC25" s="61"/>
      <c r="AI25" s="107"/>
      <c r="AJ25" s="62"/>
    </row>
    <row r="26" spans="1:36">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2"/>
    </row>
    <row r="27" spans="1:36">
      <c r="A27" s="60"/>
      <c r="B27" s="61"/>
      <c r="C27" s="61"/>
      <c r="D27" s="61"/>
      <c r="E27" s="61"/>
      <c r="F27" s="61"/>
      <c r="G27" s="61"/>
      <c r="H27" s="61"/>
      <c r="I27" s="61"/>
      <c r="J27" s="61"/>
      <c r="K27" s="157">
        <f>+U25</f>
        <v>0</v>
      </c>
      <c r="L27" s="158"/>
      <c r="M27" s="158"/>
      <c r="N27" s="159"/>
      <c r="O27" s="120" t="s">
        <v>16</v>
      </c>
      <c r="P27" s="61"/>
      <c r="Q27" s="61" t="s">
        <v>7</v>
      </c>
      <c r="R27" s="160">
        <v>1000</v>
      </c>
      <c r="S27" s="160"/>
      <c r="T27" s="61" t="s">
        <v>3</v>
      </c>
      <c r="U27" s="160">
        <v>0.45200000000000001</v>
      </c>
      <c r="V27" s="160"/>
      <c r="W27" s="61" t="s">
        <v>17</v>
      </c>
      <c r="X27" s="61"/>
      <c r="Y27" s="61"/>
      <c r="Z27" s="61"/>
      <c r="AA27" s="61" t="s">
        <v>15</v>
      </c>
      <c r="AB27" s="210">
        <f>ROUND(+K27/R27*U27,1)</f>
        <v>0</v>
      </c>
      <c r="AC27" s="211"/>
      <c r="AD27" s="211"/>
      <c r="AE27" s="212"/>
      <c r="AF27" s="61" t="s">
        <v>51</v>
      </c>
      <c r="AG27" s="59"/>
      <c r="AH27" s="61"/>
      <c r="AI27" s="61"/>
      <c r="AJ27" s="62"/>
    </row>
    <row r="28" spans="1:36">
      <c r="A28" s="63"/>
      <c r="B28" s="64"/>
      <c r="C28" s="64"/>
      <c r="D28" s="64"/>
      <c r="E28" s="64"/>
      <c r="F28" s="64"/>
      <c r="G28" s="64"/>
      <c r="H28" s="64"/>
      <c r="I28" s="64"/>
      <c r="J28" s="64"/>
      <c r="K28" s="64"/>
      <c r="L28" s="64"/>
      <c r="M28" s="64"/>
      <c r="N28" s="64"/>
      <c r="O28" s="64"/>
      <c r="P28" s="64"/>
      <c r="Q28" s="64"/>
      <c r="R28" s="64"/>
      <c r="S28" s="64"/>
      <c r="T28" s="64"/>
      <c r="U28" s="64"/>
      <c r="V28" s="64"/>
      <c r="W28" s="64"/>
      <c r="X28" s="164"/>
      <c r="Y28" s="64"/>
      <c r="Z28" s="64"/>
      <c r="AA28" s="165"/>
      <c r="AB28" s="64"/>
      <c r="AC28" s="64"/>
      <c r="AD28" s="64"/>
      <c r="AE28" s="64"/>
      <c r="AF28" s="64"/>
      <c r="AG28" s="64"/>
      <c r="AH28" s="64"/>
      <c r="AI28" s="64"/>
      <c r="AJ28" s="65"/>
    </row>
    <row r="29" spans="1:36">
      <c r="A29" s="126"/>
      <c r="B29" s="103"/>
      <c r="D29" s="66"/>
      <c r="E29" s="66"/>
      <c r="F29" s="66"/>
      <c r="G29" s="66"/>
      <c r="H29" s="66"/>
      <c r="I29" s="66"/>
      <c r="J29" s="66"/>
      <c r="K29" s="66"/>
      <c r="L29" s="66"/>
      <c r="M29" s="66"/>
      <c r="N29" s="66"/>
      <c r="O29" s="66"/>
      <c r="P29" s="66"/>
      <c r="Q29" s="66"/>
      <c r="R29" s="66"/>
      <c r="S29" s="67" t="s">
        <v>94</v>
      </c>
      <c r="T29" s="67"/>
      <c r="U29" s="67"/>
      <c r="V29" s="67"/>
      <c r="W29" s="67"/>
      <c r="X29" s="67"/>
      <c r="Y29" s="67"/>
      <c r="Z29" s="67"/>
      <c r="AA29" s="213">
        <f>+AB27</f>
        <v>0</v>
      </c>
      <c r="AB29" s="214"/>
      <c r="AC29" s="214"/>
      <c r="AD29" s="214"/>
      <c r="AE29" s="214"/>
      <c r="AF29" s="214"/>
      <c r="AG29" s="70" t="s">
        <v>52</v>
      </c>
      <c r="AH29" s="70"/>
      <c r="AI29" s="70"/>
      <c r="AJ29" s="71"/>
    </row>
    <row r="30" spans="1:36">
      <c r="A30" s="103"/>
      <c r="B30" s="128"/>
      <c r="C30" s="66"/>
      <c r="D30" s="66"/>
      <c r="E30" s="66"/>
      <c r="F30" s="66"/>
      <c r="G30" s="66"/>
      <c r="H30" s="66"/>
      <c r="I30" s="66"/>
      <c r="J30" s="66"/>
      <c r="K30" s="66"/>
      <c r="L30" s="66"/>
      <c r="M30" s="66"/>
      <c r="N30" s="66"/>
      <c r="O30" s="66"/>
      <c r="P30" s="66"/>
      <c r="Q30" s="66"/>
      <c r="R30" s="66"/>
      <c r="S30" s="72"/>
      <c r="T30" s="72"/>
      <c r="U30" s="72"/>
      <c r="V30" s="72"/>
      <c r="W30" s="72"/>
      <c r="X30" s="72"/>
      <c r="Y30" s="72"/>
      <c r="Z30" s="72"/>
      <c r="AA30" s="206"/>
      <c r="AB30" s="207"/>
      <c r="AC30" s="207"/>
      <c r="AD30" s="207"/>
      <c r="AE30" s="207"/>
      <c r="AF30" s="207"/>
      <c r="AG30" s="75"/>
      <c r="AH30" s="75"/>
      <c r="AI30" s="75"/>
      <c r="AJ30" s="76"/>
    </row>
    <row r="31" spans="1:36">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row>
    <row r="32" spans="1:36">
      <c r="A32" s="55" t="s">
        <v>82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7"/>
    </row>
    <row r="33" spans="1:36">
      <c r="A33" s="60"/>
      <c r="B33" s="61" t="s">
        <v>83</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2"/>
    </row>
    <row r="34" spans="1:36">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2"/>
    </row>
    <row r="35" spans="1:36" ht="10.5" customHeight="1">
      <c r="A35" s="60"/>
      <c r="B35" s="61" t="s">
        <v>59</v>
      </c>
      <c r="C35" s="61"/>
      <c r="D35" s="61"/>
      <c r="E35" s="61"/>
      <c r="F35" s="61"/>
      <c r="G35" s="61"/>
      <c r="H35" s="61"/>
      <c r="I35" s="61"/>
      <c r="J35" s="61"/>
      <c r="K35" s="61"/>
      <c r="L35" s="61"/>
      <c r="M35" s="61"/>
      <c r="N35" s="61"/>
      <c r="O35" s="61"/>
      <c r="P35" s="61"/>
      <c r="Q35" s="61"/>
      <c r="R35" s="61"/>
      <c r="S35" s="61"/>
      <c r="T35" s="61"/>
      <c r="U35" s="61" t="s">
        <v>60</v>
      </c>
      <c r="V35" s="61"/>
      <c r="W35" s="61"/>
      <c r="X35" s="61"/>
      <c r="Y35" s="61"/>
      <c r="Z35" s="61"/>
      <c r="AA35" s="106" t="s">
        <v>38</v>
      </c>
      <c r="AB35" s="61"/>
      <c r="AC35" s="61"/>
      <c r="AD35" s="106"/>
      <c r="AE35" s="106"/>
      <c r="AF35" s="106"/>
      <c r="AG35" s="106"/>
      <c r="AH35" s="106"/>
      <c r="AI35" s="106"/>
      <c r="AJ35" s="62"/>
    </row>
    <row r="36" spans="1:36">
      <c r="A36" s="60"/>
      <c r="B36" s="17"/>
      <c r="C36" s="189"/>
      <c r="D36" s="171"/>
      <c r="E36" s="61" t="s">
        <v>2</v>
      </c>
      <c r="F36" s="61" t="s">
        <v>3</v>
      </c>
      <c r="G36" s="17"/>
      <c r="H36" s="171"/>
      <c r="I36" s="61" t="s">
        <v>10</v>
      </c>
      <c r="J36" s="61" t="s">
        <v>3</v>
      </c>
      <c r="K36" s="17"/>
      <c r="L36" s="171"/>
      <c r="M36" s="61" t="s">
        <v>4</v>
      </c>
      <c r="N36" s="61"/>
      <c r="O36" s="61"/>
      <c r="P36" s="61" t="s">
        <v>3</v>
      </c>
      <c r="Q36" s="17"/>
      <c r="R36" s="171"/>
      <c r="S36" s="61" t="s">
        <v>6</v>
      </c>
      <c r="T36" s="61" t="s">
        <v>8</v>
      </c>
      <c r="U36" s="154">
        <f>+B36*G36*K36*Q36/1000</f>
        <v>0</v>
      </c>
      <c r="V36" s="155"/>
      <c r="W36" s="155"/>
      <c r="X36" s="156"/>
      <c r="Y36" s="66" t="s">
        <v>16</v>
      </c>
      <c r="AA36" s="179"/>
      <c r="AB36" s="180"/>
      <c r="AC36" s="180"/>
      <c r="AD36" s="180"/>
      <c r="AE36" s="180"/>
      <c r="AF36" s="180"/>
      <c r="AG36" s="180"/>
      <c r="AH36" s="180"/>
      <c r="AI36" s="181"/>
      <c r="AJ36" s="62"/>
    </row>
    <row r="37" spans="1:36" ht="9" customHeight="1">
      <c r="A37" s="60"/>
      <c r="B37" s="61"/>
      <c r="C37" s="61"/>
      <c r="D37" s="61"/>
      <c r="E37" s="61"/>
      <c r="F37" s="61"/>
      <c r="G37" s="61"/>
      <c r="H37" s="61"/>
      <c r="I37" s="61"/>
      <c r="J37" s="61"/>
      <c r="K37" s="61"/>
      <c r="L37" s="61"/>
      <c r="M37" s="61"/>
      <c r="N37" s="61"/>
      <c r="O37" s="61"/>
      <c r="P37" s="61"/>
      <c r="Q37" s="61"/>
      <c r="R37" s="61"/>
      <c r="S37" s="61"/>
      <c r="T37" s="61"/>
      <c r="U37" s="61"/>
      <c r="V37" s="61"/>
      <c r="W37" s="61"/>
      <c r="X37" s="61"/>
      <c r="Y37" s="61"/>
      <c r="AC37" s="61"/>
      <c r="AD37" s="61"/>
      <c r="AE37" s="61"/>
      <c r="AF37" s="61"/>
      <c r="AG37" s="61"/>
      <c r="AH37" s="61"/>
      <c r="AI37" s="61"/>
      <c r="AJ37" s="62"/>
    </row>
    <row r="38" spans="1:36">
      <c r="A38" s="60"/>
      <c r="B38" s="17"/>
      <c r="C38" s="189"/>
      <c r="D38" s="171"/>
      <c r="E38" s="61" t="s">
        <v>2</v>
      </c>
      <c r="F38" s="61" t="s">
        <v>3</v>
      </c>
      <c r="G38" s="17"/>
      <c r="H38" s="171"/>
      <c r="I38" s="61" t="s">
        <v>10</v>
      </c>
      <c r="J38" s="61" t="s">
        <v>3</v>
      </c>
      <c r="K38" s="17"/>
      <c r="L38" s="171"/>
      <c r="M38" s="61" t="s">
        <v>4</v>
      </c>
      <c r="N38" s="61"/>
      <c r="O38" s="61"/>
      <c r="P38" s="61" t="s">
        <v>3</v>
      </c>
      <c r="Q38" s="17"/>
      <c r="R38" s="171"/>
      <c r="S38" s="61" t="s">
        <v>6</v>
      </c>
      <c r="T38" s="61" t="s">
        <v>8</v>
      </c>
      <c r="U38" s="154">
        <f>+B38*G38*K38*Q38/1000</f>
        <v>0</v>
      </c>
      <c r="V38" s="155"/>
      <c r="W38" s="155"/>
      <c r="X38" s="156"/>
      <c r="Y38" s="66" t="s">
        <v>16</v>
      </c>
      <c r="AA38" s="179"/>
      <c r="AB38" s="180"/>
      <c r="AC38" s="180"/>
      <c r="AD38" s="180"/>
      <c r="AE38" s="180"/>
      <c r="AF38" s="180"/>
      <c r="AG38" s="180"/>
      <c r="AH38" s="180"/>
      <c r="AI38" s="181"/>
      <c r="AJ38" s="62"/>
    </row>
    <row r="39" spans="1:36" ht="9" customHeight="1">
      <c r="A39" s="60"/>
      <c r="B39" s="61"/>
      <c r="C39" s="61"/>
      <c r="D39" s="61"/>
      <c r="E39" s="61"/>
      <c r="F39" s="61"/>
      <c r="G39" s="61"/>
      <c r="H39" s="61"/>
      <c r="I39" s="61"/>
      <c r="J39" s="61"/>
      <c r="K39" s="61"/>
      <c r="L39" s="61"/>
      <c r="M39" s="61"/>
      <c r="N39" s="61"/>
      <c r="O39" s="61"/>
      <c r="P39" s="61"/>
      <c r="Q39" s="61"/>
      <c r="R39" s="61"/>
      <c r="S39" s="61"/>
      <c r="T39" s="61"/>
      <c r="U39" s="61"/>
      <c r="V39" s="61"/>
      <c r="W39" s="61"/>
      <c r="X39" s="61"/>
      <c r="Y39" s="61"/>
      <c r="AC39" s="61"/>
      <c r="AD39" s="61"/>
      <c r="AE39" s="61"/>
      <c r="AF39" s="61"/>
      <c r="AG39" s="61"/>
      <c r="AH39" s="61"/>
      <c r="AI39" s="61"/>
      <c r="AJ39" s="62"/>
    </row>
    <row r="40" spans="1:36">
      <c r="A40" s="60"/>
      <c r="B40" s="17"/>
      <c r="C40" s="189"/>
      <c r="D40" s="171"/>
      <c r="E40" s="61" t="s">
        <v>2</v>
      </c>
      <c r="F40" s="61" t="s">
        <v>3</v>
      </c>
      <c r="G40" s="17"/>
      <c r="H40" s="171"/>
      <c r="I40" s="61" t="s">
        <v>10</v>
      </c>
      <c r="J40" s="61" t="s">
        <v>3</v>
      </c>
      <c r="K40" s="17"/>
      <c r="L40" s="171"/>
      <c r="M40" s="61" t="s">
        <v>4</v>
      </c>
      <c r="N40" s="61"/>
      <c r="O40" s="61"/>
      <c r="P40" s="61" t="s">
        <v>3</v>
      </c>
      <c r="Q40" s="17"/>
      <c r="R40" s="171"/>
      <c r="S40" s="61" t="s">
        <v>6</v>
      </c>
      <c r="T40" s="61" t="s">
        <v>8</v>
      </c>
      <c r="U40" s="154">
        <f>+B40*G40*K40*Q40/1000</f>
        <v>0</v>
      </c>
      <c r="V40" s="155"/>
      <c r="W40" s="155"/>
      <c r="X40" s="156"/>
      <c r="Y40" s="66" t="s">
        <v>16</v>
      </c>
      <c r="AA40" s="179"/>
      <c r="AB40" s="180"/>
      <c r="AC40" s="180"/>
      <c r="AD40" s="180"/>
      <c r="AE40" s="180"/>
      <c r="AF40" s="180"/>
      <c r="AG40" s="180"/>
      <c r="AH40" s="180"/>
      <c r="AI40" s="181"/>
      <c r="AJ40" s="62"/>
    </row>
    <row r="41" spans="1:36" ht="9" customHeight="1">
      <c r="A41" s="60"/>
      <c r="B41" s="61"/>
      <c r="C41" s="61"/>
      <c r="D41" s="61"/>
      <c r="E41" s="61"/>
      <c r="F41" s="61"/>
      <c r="G41" s="61"/>
      <c r="H41" s="61"/>
      <c r="I41" s="61"/>
      <c r="J41" s="61"/>
      <c r="K41" s="61"/>
      <c r="L41" s="61"/>
      <c r="M41" s="61"/>
      <c r="N41" s="61"/>
      <c r="O41" s="61"/>
      <c r="P41" s="61"/>
      <c r="Q41" s="61"/>
      <c r="R41" s="61"/>
      <c r="S41" s="61"/>
      <c r="T41" s="61"/>
      <c r="U41" s="61"/>
      <c r="V41" s="61"/>
      <c r="W41" s="61"/>
      <c r="X41" s="61"/>
      <c r="Y41" s="61"/>
      <c r="AC41" s="61"/>
      <c r="AD41" s="61"/>
      <c r="AE41" s="61"/>
      <c r="AF41" s="61"/>
      <c r="AG41" s="61"/>
      <c r="AH41" s="61"/>
      <c r="AI41" s="61"/>
      <c r="AJ41" s="62"/>
    </row>
    <row r="42" spans="1:36">
      <c r="A42" s="60"/>
      <c r="B42" s="17"/>
      <c r="C42" s="189"/>
      <c r="D42" s="171"/>
      <c r="E42" s="61" t="s">
        <v>2</v>
      </c>
      <c r="F42" s="61" t="s">
        <v>3</v>
      </c>
      <c r="G42" s="17"/>
      <c r="H42" s="171"/>
      <c r="I42" s="61" t="s">
        <v>10</v>
      </c>
      <c r="J42" s="61" t="s">
        <v>3</v>
      </c>
      <c r="K42" s="17"/>
      <c r="L42" s="171"/>
      <c r="M42" s="61" t="s">
        <v>4</v>
      </c>
      <c r="N42" s="61"/>
      <c r="O42" s="61"/>
      <c r="P42" s="61" t="s">
        <v>3</v>
      </c>
      <c r="Q42" s="17"/>
      <c r="R42" s="171"/>
      <c r="S42" s="61" t="s">
        <v>6</v>
      </c>
      <c r="T42" s="61" t="s">
        <v>8</v>
      </c>
      <c r="U42" s="154">
        <f>+B42*G42*K42*Q42/1000</f>
        <v>0</v>
      </c>
      <c r="V42" s="155"/>
      <c r="W42" s="155"/>
      <c r="X42" s="156"/>
      <c r="Y42" s="66" t="s">
        <v>16</v>
      </c>
      <c r="AA42" s="179"/>
      <c r="AB42" s="180"/>
      <c r="AC42" s="180"/>
      <c r="AD42" s="180"/>
      <c r="AE42" s="180"/>
      <c r="AF42" s="180"/>
      <c r="AG42" s="180"/>
      <c r="AH42" s="180"/>
      <c r="AI42" s="181"/>
      <c r="AJ42" s="62"/>
    </row>
    <row r="43" spans="1:36" ht="9" customHeight="1">
      <c r="A43" s="60"/>
      <c r="B43" s="61"/>
      <c r="C43" s="61"/>
      <c r="D43" s="61"/>
      <c r="E43" s="61"/>
      <c r="F43" s="61"/>
      <c r="G43" s="61"/>
      <c r="H43" s="61"/>
      <c r="I43" s="61"/>
      <c r="J43" s="61"/>
      <c r="K43" s="61"/>
      <c r="L43" s="61"/>
      <c r="M43" s="61"/>
      <c r="N43" s="61"/>
      <c r="O43" s="61"/>
      <c r="P43" s="61"/>
      <c r="Q43" s="61"/>
      <c r="R43" s="61"/>
      <c r="S43" s="61"/>
      <c r="T43" s="61"/>
      <c r="U43" s="61"/>
      <c r="V43" s="61"/>
      <c r="W43" s="61"/>
      <c r="X43" s="61"/>
      <c r="Y43" s="61"/>
      <c r="AC43" s="61"/>
      <c r="AD43" s="61"/>
      <c r="AE43" s="61"/>
      <c r="AF43" s="61"/>
      <c r="AG43" s="61"/>
      <c r="AH43" s="61"/>
      <c r="AI43" s="61"/>
      <c r="AJ43" s="62"/>
    </row>
    <row r="44" spans="1:36">
      <c r="A44" s="60"/>
      <c r="B44" s="17"/>
      <c r="C44" s="189"/>
      <c r="D44" s="171"/>
      <c r="E44" s="61" t="s">
        <v>2</v>
      </c>
      <c r="F44" s="61" t="s">
        <v>3</v>
      </c>
      <c r="G44" s="17"/>
      <c r="H44" s="171"/>
      <c r="I44" s="61" t="s">
        <v>10</v>
      </c>
      <c r="J44" s="61" t="s">
        <v>3</v>
      </c>
      <c r="K44" s="17"/>
      <c r="L44" s="171"/>
      <c r="M44" s="61" t="s">
        <v>4</v>
      </c>
      <c r="N44" s="61"/>
      <c r="O44" s="61"/>
      <c r="P44" s="61" t="s">
        <v>3</v>
      </c>
      <c r="Q44" s="17"/>
      <c r="R44" s="171"/>
      <c r="S44" s="61" t="s">
        <v>6</v>
      </c>
      <c r="T44" s="61" t="s">
        <v>8</v>
      </c>
      <c r="U44" s="154">
        <f>+B44*G44*K44*Q44/1000</f>
        <v>0</v>
      </c>
      <c r="V44" s="155"/>
      <c r="W44" s="155"/>
      <c r="X44" s="156"/>
      <c r="Y44" s="66" t="s">
        <v>16</v>
      </c>
      <c r="AA44" s="179"/>
      <c r="AB44" s="180"/>
      <c r="AC44" s="180"/>
      <c r="AD44" s="180"/>
      <c r="AE44" s="180"/>
      <c r="AF44" s="180"/>
      <c r="AG44" s="180"/>
      <c r="AH44" s="180"/>
      <c r="AI44" s="181"/>
      <c r="AJ44" s="62"/>
    </row>
    <row r="45" spans="1:36" ht="9" customHeight="1">
      <c r="A45" s="60"/>
      <c r="B45" s="61"/>
      <c r="C45" s="61"/>
      <c r="D45" s="61"/>
      <c r="E45" s="61"/>
      <c r="F45" s="61"/>
      <c r="G45" s="61"/>
      <c r="H45" s="61"/>
      <c r="I45" s="61"/>
      <c r="J45" s="61"/>
      <c r="K45" s="61"/>
      <c r="L45" s="61"/>
      <c r="M45" s="61"/>
      <c r="N45" s="61"/>
      <c r="O45" s="61"/>
      <c r="P45" s="61"/>
      <c r="Q45" s="61"/>
      <c r="R45" s="61"/>
      <c r="S45" s="61"/>
      <c r="T45" s="61"/>
      <c r="U45" s="61"/>
      <c r="V45" s="61"/>
      <c r="W45" s="61"/>
      <c r="X45" s="61"/>
      <c r="Y45" s="61"/>
      <c r="AC45" s="61"/>
      <c r="AD45" s="61"/>
      <c r="AE45" s="61"/>
      <c r="AF45" s="61"/>
      <c r="AG45" s="61"/>
      <c r="AH45" s="61"/>
      <c r="AI45" s="61"/>
      <c r="AJ45" s="62"/>
    </row>
    <row r="46" spans="1:36">
      <c r="A46" s="60"/>
      <c r="B46" s="17"/>
      <c r="C46" s="189"/>
      <c r="D46" s="171"/>
      <c r="E46" s="61" t="s">
        <v>2</v>
      </c>
      <c r="F46" s="61" t="s">
        <v>3</v>
      </c>
      <c r="G46" s="17"/>
      <c r="H46" s="171"/>
      <c r="I46" s="61" t="s">
        <v>10</v>
      </c>
      <c r="J46" s="61" t="s">
        <v>3</v>
      </c>
      <c r="K46" s="17"/>
      <c r="L46" s="171"/>
      <c r="M46" s="61" t="s">
        <v>4</v>
      </c>
      <c r="N46" s="61"/>
      <c r="O46" s="61"/>
      <c r="P46" s="61" t="s">
        <v>3</v>
      </c>
      <c r="Q46" s="17"/>
      <c r="R46" s="171"/>
      <c r="S46" s="61" t="s">
        <v>6</v>
      </c>
      <c r="T46" s="61" t="s">
        <v>8</v>
      </c>
      <c r="U46" s="154">
        <f>+B46*G46*K46*Q46/1000</f>
        <v>0</v>
      </c>
      <c r="V46" s="155"/>
      <c r="W46" s="155"/>
      <c r="X46" s="156"/>
      <c r="Y46" s="66" t="s">
        <v>16</v>
      </c>
      <c r="AA46" s="179"/>
      <c r="AB46" s="180"/>
      <c r="AC46" s="180"/>
      <c r="AD46" s="180"/>
      <c r="AE46" s="180"/>
      <c r="AF46" s="180"/>
      <c r="AG46" s="180"/>
      <c r="AH46" s="180"/>
      <c r="AI46" s="181"/>
      <c r="AJ46" s="62"/>
    </row>
    <row r="47" spans="1:36" ht="9" customHeight="1">
      <c r="A47" s="60"/>
      <c r="B47" s="61"/>
      <c r="C47" s="61"/>
      <c r="D47" s="61"/>
      <c r="E47" s="61"/>
      <c r="F47" s="61"/>
      <c r="G47" s="61"/>
      <c r="H47" s="61"/>
      <c r="I47" s="61"/>
      <c r="J47" s="61"/>
      <c r="K47" s="61"/>
      <c r="L47" s="61"/>
      <c r="M47" s="61"/>
      <c r="N47" s="61"/>
      <c r="O47" s="61"/>
      <c r="P47" s="61"/>
      <c r="Q47" s="61"/>
      <c r="R47" s="61"/>
      <c r="S47" s="61"/>
      <c r="T47" s="61"/>
      <c r="U47" s="61"/>
      <c r="V47" s="61"/>
      <c r="W47" s="61"/>
      <c r="X47" s="61"/>
      <c r="Y47" s="61"/>
      <c r="AC47" s="61"/>
      <c r="AD47" s="61"/>
      <c r="AE47" s="61"/>
      <c r="AF47" s="61"/>
      <c r="AG47" s="61"/>
      <c r="AH47" s="61"/>
      <c r="AI47" s="61"/>
      <c r="AJ47" s="62"/>
    </row>
    <row r="48" spans="1:36">
      <c r="A48" s="60"/>
      <c r="B48" s="17"/>
      <c r="C48" s="189"/>
      <c r="D48" s="171"/>
      <c r="E48" s="61" t="s">
        <v>2</v>
      </c>
      <c r="F48" s="61" t="s">
        <v>3</v>
      </c>
      <c r="G48" s="17"/>
      <c r="H48" s="171"/>
      <c r="I48" s="61" t="s">
        <v>10</v>
      </c>
      <c r="J48" s="61" t="s">
        <v>3</v>
      </c>
      <c r="K48" s="17"/>
      <c r="L48" s="171"/>
      <c r="M48" s="61" t="s">
        <v>4</v>
      </c>
      <c r="N48" s="61"/>
      <c r="O48" s="61"/>
      <c r="P48" s="61" t="s">
        <v>3</v>
      </c>
      <c r="Q48" s="17"/>
      <c r="R48" s="171"/>
      <c r="S48" s="61" t="s">
        <v>6</v>
      </c>
      <c r="T48" s="61" t="s">
        <v>8</v>
      </c>
      <c r="U48" s="154">
        <f>+B48*G48*K48*Q48/1000</f>
        <v>0</v>
      </c>
      <c r="V48" s="155"/>
      <c r="W48" s="155"/>
      <c r="X48" s="156"/>
      <c r="Y48" s="66" t="s">
        <v>16</v>
      </c>
      <c r="AA48" s="179"/>
      <c r="AB48" s="180"/>
      <c r="AC48" s="180"/>
      <c r="AD48" s="180"/>
      <c r="AE48" s="180"/>
      <c r="AF48" s="180"/>
      <c r="AG48" s="180"/>
      <c r="AH48" s="180"/>
      <c r="AI48" s="181"/>
      <c r="AJ48" s="62"/>
    </row>
    <row r="49" spans="1:36" ht="9" customHeight="1">
      <c r="A49" s="60"/>
      <c r="B49" s="61"/>
      <c r="C49" s="61"/>
      <c r="D49" s="61"/>
      <c r="E49" s="61"/>
      <c r="F49" s="61"/>
      <c r="G49" s="61"/>
      <c r="H49" s="61"/>
      <c r="I49" s="61"/>
      <c r="J49" s="61"/>
      <c r="K49" s="61"/>
      <c r="L49" s="106"/>
      <c r="M49" s="120"/>
      <c r="N49" s="61"/>
      <c r="O49" s="61"/>
      <c r="P49" s="61"/>
      <c r="Q49" s="61"/>
      <c r="R49" s="61"/>
      <c r="S49" s="61"/>
      <c r="T49" s="61"/>
      <c r="U49" s="61"/>
      <c r="V49" s="61"/>
      <c r="W49" s="61"/>
      <c r="X49" s="61"/>
      <c r="Y49" s="61"/>
      <c r="AC49" s="61"/>
      <c r="AD49" s="61"/>
      <c r="AE49" s="61"/>
      <c r="AF49" s="61"/>
      <c r="AG49" s="61"/>
      <c r="AH49" s="61"/>
      <c r="AI49" s="61"/>
      <c r="AJ49" s="62"/>
    </row>
    <row r="50" spans="1:36">
      <c r="A50" s="60"/>
      <c r="B50" s="17"/>
      <c r="C50" s="189"/>
      <c r="D50" s="171"/>
      <c r="E50" s="61" t="s">
        <v>2</v>
      </c>
      <c r="F50" s="61" t="s">
        <v>3</v>
      </c>
      <c r="G50" s="17"/>
      <c r="H50" s="171"/>
      <c r="I50" s="61" t="s">
        <v>10</v>
      </c>
      <c r="J50" s="61" t="s">
        <v>3</v>
      </c>
      <c r="K50" s="17"/>
      <c r="L50" s="171"/>
      <c r="M50" s="61" t="s">
        <v>4</v>
      </c>
      <c r="N50" s="61"/>
      <c r="O50" s="61"/>
      <c r="P50" s="61" t="s">
        <v>3</v>
      </c>
      <c r="Q50" s="17"/>
      <c r="R50" s="171"/>
      <c r="S50" s="61" t="s">
        <v>6</v>
      </c>
      <c r="T50" s="61" t="s">
        <v>8</v>
      </c>
      <c r="U50" s="154">
        <f>+B50*G50*K50*Q50/1000</f>
        <v>0</v>
      </c>
      <c r="V50" s="155"/>
      <c r="W50" s="155"/>
      <c r="X50" s="156"/>
      <c r="Y50" s="66" t="s">
        <v>16</v>
      </c>
      <c r="AA50" s="179"/>
      <c r="AB50" s="180"/>
      <c r="AC50" s="180"/>
      <c r="AD50" s="180"/>
      <c r="AE50" s="180"/>
      <c r="AF50" s="180"/>
      <c r="AG50" s="180"/>
      <c r="AH50" s="180"/>
      <c r="AI50" s="181"/>
      <c r="AJ50" s="62"/>
    </row>
    <row r="51" spans="1:36" ht="9" customHeight="1">
      <c r="A51" s="60"/>
      <c r="B51" s="61"/>
      <c r="C51" s="61"/>
      <c r="D51" s="61"/>
      <c r="E51" s="61"/>
      <c r="F51" s="61"/>
      <c r="G51" s="61"/>
      <c r="H51" s="61"/>
      <c r="I51" s="61"/>
      <c r="J51" s="61"/>
      <c r="K51" s="61"/>
      <c r="L51" s="61"/>
      <c r="M51" s="61"/>
      <c r="N51" s="61"/>
      <c r="O51" s="61"/>
      <c r="P51" s="61"/>
      <c r="Q51" s="61"/>
      <c r="R51" s="61"/>
      <c r="S51" s="61"/>
      <c r="T51" s="61"/>
      <c r="U51" s="61"/>
      <c r="V51" s="61"/>
      <c r="W51" s="61"/>
      <c r="X51" s="61"/>
      <c r="Y51" s="61"/>
      <c r="AC51" s="61"/>
      <c r="AD51" s="61"/>
      <c r="AE51" s="61"/>
      <c r="AF51" s="61"/>
      <c r="AG51" s="61"/>
      <c r="AH51" s="61"/>
      <c r="AI51" s="61"/>
      <c r="AJ51" s="62"/>
    </row>
    <row r="52" spans="1:36">
      <c r="A52" s="60"/>
      <c r="B52" s="17"/>
      <c r="C52" s="189"/>
      <c r="D52" s="171"/>
      <c r="E52" s="61" t="s">
        <v>2</v>
      </c>
      <c r="F52" s="61" t="s">
        <v>3</v>
      </c>
      <c r="G52" s="17"/>
      <c r="H52" s="171"/>
      <c r="I52" s="61" t="s">
        <v>10</v>
      </c>
      <c r="J52" s="61" t="s">
        <v>3</v>
      </c>
      <c r="K52" s="17"/>
      <c r="L52" s="171"/>
      <c r="M52" s="61" t="s">
        <v>4</v>
      </c>
      <c r="N52" s="61"/>
      <c r="O52" s="61"/>
      <c r="P52" s="61" t="s">
        <v>3</v>
      </c>
      <c r="Q52" s="17"/>
      <c r="R52" s="171"/>
      <c r="S52" s="61" t="s">
        <v>6</v>
      </c>
      <c r="T52" s="61" t="s">
        <v>8</v>
      </c>
      <c r="U52" s="154">
        <f>+B52*G52*K52*Q52/1000</f>
        <v>0</v>
      </c>
      <c r="V52" s="155"/>
      <c r="W52" s="155"/>
      <c r="X52" s="156"/>
      <c r="Y52" s="66" t="s">
        <v>16</v>
      </c>
      <c r="AA52" s="179"/>
      <c r="AB52" s="180"/>
      <c r="AC52" s="180"/>
      <c r="AD52" s="180"/>
      <c r="AE52" s="180"/>
      <c r="AF52" s="180"/>
      <c r="AG52" s="180"/>
      <c r="AH52" s="180"/>
      <c r="AI52" s="181"/>
      <c r="AJ52" s="62"/>
    </row>
    <row r="53" spans="1:36" ht="9" customHeight="1">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2"/>
    </row>
    <row r="54" spans="1:36">
      <c r="A54" s="60"/>
      <c r="B54" s="106"/>
      <c r="C54" s="120"/>
      <c r="D54" s="120"/>
      <c r="E54" s="61"/>
      <c r="F54" s="61"/>
      <c r="G54" s="106"/>
      <c r="H54" s="120"/>
      <c r="I54" s="61"/>
      <c r="J54" s="61"/>
      <c r="K54" s="106"/>
      <c r="L54" s="120"/>
      <c r="M54" s="61"/>
      <c r="N54" s="61"/>
      <c r="O54" s="61"/>
      <c r="P54" s="61"/>
      <c r="Q54" s="106"/>
      <c r="R54" s="120"/>
      <c r="S54" s="106" t="s">
        <v>9</v>
      </c>
      <c r="T54" s="61"/>
      <c r="U54" s="157">
        <f>SUM(U36:X52)</f>
        <v>0</v>
      </c>
      <c r="V54" s="158"/>
      <c r="W54" s="158"/>
      <c r="X54" s="159"/>
      <c r="Y54" s="66" t="s">
        <v>16</v>
      </c>
      <c r="AC54" s="61"/>
      <c r="AI54" s="107"/>
      <c r="AJ54" s="62"/>
    </row>
    <row r="55" spans="1:36">
      <c r="A55" s="60"/>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2"/>
    </row>
    <row r="56" spans="1:36">
      <c r="A56" s="60"/>
      <c r="B56" s="61"/>
      <c r="C56" s="61"/>
      <c r="D56" s="61"/>
      <c r="E56" s="61"/>
      <c r="F56" s="61"/>
      <c r="G56" s="61"/>
      <c r="H56" s="61"/>
      <c r="I56" s="61"/>
      <c r="J56" s="61"/>
      <c r="K56" s="157">
        <f>+U54</f>
        <v>0</v>
      </c>
      <c r="L56" s="158"/>
      <c r="M56" s="158"/>
      <c r="N56" s="159"/>
      <c r="O56" s="66" t="s">
        <v>16</v>
      </c>
      <c r="P56" s="61"/>
      <c r="Q56" s="61" t="s">
        <v>7</v>
      </c>
      <c r="R56" s="160">
        <v>1000</v>
      </c>
      <c r="S56" s="160"/>
      <c r="T56" s="61" t="s">
        <v>3</v>
      </c>
      <c r="U56" s="160">
        <v>0.45200000000000001</v>
      </c>
      <c r="V56" s="160"/>
      <c r="W56" s="61" t="s">
        <v>17</v>
      </c>
      <c r="X56" s="61"/>
      <c r="Y56" s="61"/>
      <c r="Z56" s="61"/>
      <c r="AA56" s="61" t="s">
        <v>15</v>
      </c>
      <c r="AB56" s="210">
        <f>ROUND(+K56/R56*U56,1)</f>
        <v>0</v>
      </c>
      <c r="AC56" s="211"/>
      <c r="AD56" s="211"/>
      <c r="AE56" s="212"/>
      <c r="AF56" s="61" t="s">
        <v>51</v>
      </c>
      <c r="AG56" s="61"/>
      <c r="AH56" s="61"/>
      <c r="AI56" s="61"/>
      <c r="AJ56" s="62"/>
    </row>
    <row r="57" spans="1:36">
      <c r="A57" s="77"/>
      <c r="B57" s="78"/>
      <c r="C57" s="78"/>
      <c r="D57" s="78"/>
      <c r="E57" s="78"/>
      <c r="F57" s="78"/>
      <c r="G57" s="78"/>
      <c r="H57" s="78"/>
      <c r="I57" s="78"/>
      <c r="J57" s="78"/>
      <c r="K57" s="78"/>
      <c r="L57" s="78"/>
      <c r="M57" s="78"/>
      <c r="N57" s="78"/>
      <c r="O57" s="78"/>
      <c r="P57" s="78"/>
      <c r="Q57" s="78"/>
      <c r="R57" s="78"/>
      <c r="S57" s="78"/>
      <c r="T57" s="78"/>
      <c r="U57" s="78"/>
      <c r="V57" s="78"/>
      <c r="W57" s="78"/>
      <c r="X57" s="128"/>
      <c r="Y57" s="78"/>
      <c r="Z57" s="78"/>
      <c r="AB57" s="78"/>
      <c r="AD57" s="78"/>
      <c r="AE57" s="78"/>
      <c r="AF57" s="78"/>
      <c r="AG57" s="78"/>
      <c r="AH57" s="78"/>
      <c r="AI57" s="78"/>
      <c r="AJ57" s="79"/>
    </row>
    <row r="58" spans="1:36">
      <c r="A58" s="8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2"/>
    </row>
    <row r="59" spans="1:36">
      <c r="A59" s="126"/>
      <c r="B59" s="103"/>
      <c r="C59" s="66"/>
      <c r="D59" s="66"/>
      <c r="E59" s="66"/>
      <c r="F59" s="66"/>
      <c r="G59" s="66"/>
      <c r="H59" s="66"/>
      <c r="I59" s="66"/>
      <c r="J59" s="66"/>
      <c r="K59" s="66"/>
      <c r="L59" s="66"/>
      <c r="M59" s="66"/>
      <c r="N59" s="66"/>
      <c r="O59" s="66"/>
      <c r="P59" s="66"/>
      <c r="Q59" s="66"/>
      <c r="R59" s="66"/>
      <c r="S59" s="131" t="s">
        <v>96</v>
      </c>
      <c r="T59" s="95"/>
      <c r="U59" s="95"/>
      <c r="V59" s="95"/>
      <c r="W59" s="95"/>
      <c r="X59" s="95"/>
      <c r="Y59" s="95"/>
      <c r="Z59" s="132"/>
      <c r="AA59" s="204">
        <f>+AB56</f>
        <v>0</v>
      </c>
      <c r="AB59" s="205"/>
      <c r="AC59" s="205"/>
      <c r="AD59" s="205"/>
      <c r="AE59" s="205"/>
      <c r="AF59" s="205"/>
      <c r="AG59" s="95" t="s">
        <v>52</v>
      </c>
      <c r="AH59" s="95"/>
      <c r="AI59" s="95"/>
      <c r="AJ59" s="132"/>
    </row>
    <row r="60" spans="1:36">
      <c r="A60" s="103"/>
      <c r="B60" s="128"/>
      <c r="C60" s="66"/>
      <c r="D60" s="66"/>
      <c r="E60" s="66"/>
      <c r="F60" s="66"/>
      <c r="G60" s="66"/>
      <c r="H60" s="66"/>
      <c r="I60" s="66"/>
      <c r="J60" s="66"/>
      <c r="K60" s="66"/>
      <c r="L60" s="66"/>
      <c r="M60" s="66"/>
      <c r="N60" s="66"/>
      <c r="O60" s="66"/>
      <c r="P60" s="66"/>
      <c r="Q60" s="66"/>
      <c r="R60" s="66"/>
      <c r="S60" s="133"/>
      <c r="T60" s="75"/>
      <c r="U60" s="75"/>
      <c r="V60" s="75"/>
      <c r="W60" s="75"/>
      <c r="X60" s="75"/>
      <c r="Y60" s="75"/>
      <c r="Z60" s="76"/>
      <c r="AA60" s="206"/>
      <c r="AB60" s="207"/>
      <c r="AC60" s="207"/>
      <c r="AD60" s="207"/>
      <c r="AE60" s="207"/>
      <c r="AF60" s="207"/>
      <c r="AG60" s="75"/>
      <c r="AH60" s="75"/>
      <c r="AI60" s="75"/>
      <c r="AJ60" s="76"/>
    </row>
    <row r="61" spans="1:36" ht="14.25" thickBo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ht="17.25" thickTop="1">
      <c r="A62" s="59"/>
      <c r="B62" s="120"/>
      <c r="C62" s="83" t="s">
        <v>94</v>
      </c>
      <c r="D62" s="83"/>
      <c r="E62" s="83"/>
      <c r="F62" s="83"/>
      <c r="G62" s="83"/>
      <c r="H62" s="83"/>
      <c r="I62" s="83"/>
      <c r="J62" s="83"/>
      <c r="K62" s="83"/>
      <c r="L62" s="83"/>
      <c r="O62" s="84" t="s">
        <v>96</v>
      </c>
      <c r="P62" s="85"/>
      <c r="Q62" s="85"/>
      <c r="R62" s="85"/>
      <c r="S62" s="85"/>
      <c r="T62" s="85"/>
      <c r="U62" s="85"/>
      <c r="V62" s="85"/>
      <c r="W62" s="85"/>
      <c r="X62" s="86"/>
      <c r="AA62" s="87" t="s">
        <v>54</v>
      </c>
      <c r="AB62" s="88"/>
      <c r="AC62" s="88"/>
      <c r="AD62" s="88"/>
      <c r="AE62" s="88"/>
      <c r="AF62" s="88"/>
      <c r="AG62" s="88"/>
      <c r="AH62" s="88"/>
      <c r="AI62" s="88"/>
      <c r="AJ62" s="89"/>
    </row>
    <row r="63" spans="1:36" ht="13.5" customHeight="1">
      <c r="A63" s="59"/>
      <c r="B63" s="139"/>
      <c r="C63" s="215">
        <f>AA29</f>
        <v>0</v>
      </c>
      <c r="D63" s="216"/>
      <c r="E63" s="216"/>
      <c r="F63" s="216"/>
      <c r="G63" s="216"/>
      <c r="H63" s="216"/>
      <c r="I63" s="85" t="s">
        <v>53</v>
      </c>
      <c r="J63" s="85"/>
      <c r="K63" s="85"/>
      <c r="L63" s="86"/>
      <c r="M63" s="92" t="s">
        <v>1</v>
      </c>
      <c r="N63" s="71"/>
      <c r="O63" s="90">
        <f>AA59</f>
        <v>0</v>
      </c>
      <c r="P63" s="91"/>
      <c r="Q63" s="91"/>
      <c r="R63" s="91"/>
      <c r="S63" s="91"/>
      <c r="T63" s="91"/>
      <c r="U63" s="85" t="s">
        <v>53</v>
      </c>
      <c r="V63" s="85"/>
      <c r="W63" s="85"/>
      <c r="X63" s="86"/>
      <c r="Y63" s="92" t="s">
        <v>0</v>
      </c>
      <c r="Z63" s="70"/>
      <c r="AA63" s="93">
        <f>C63-O63</f>
        <v>0</v>
      </c>
      <c r="AB63" s="91"/>
      <c r="AC63" s="91"/>
      <c r="AD63" s="91"/>
      <c r="AE63" s="91"/>
      <c r="AF63" s="91"/>
      <c r="AG63" s="95" t="s">
        <v>52</v>
      </c>
      <c r="AH63" s="95"/>
      <c r="AI63" s="95"/>
      <c r="AJ63" s="96"/>
    </row>
    <row r="64" spans="1:36" ht="14.25" customHeight="1" thickBot="1">
      <c r="A64" s="139"/>
      <c r="B64" s="139"/>
      <c r="C64" s="215"/>
      <c r="D64" s="216"/>
      <c r="E64" s="216"/>
      <c r="F64" s="216"/>
      <c r="G64" s="216"/>
      <c r="H64" s="216"/>
      <c r="I64" s="85"/>
      <c r="J64" s="85"/>
      <c r="K64" s="85"/>
      <c r="L64" s="86"/>
      <c r="M64" s="92"/>
      <c r="N64" s="71"/>
      <c r="O64" s="97"/>
      <c r="P64" s="98"/>
      <c r="Q64" s="98"/>
      <c r="R64" s="98"/>
      <c r="S64" s="98"/>
      <c r="T64" s="98"/>
      <c r="U64" s="85"/>
      <c r="V64" s="85"/>
      <c r="W64" s="85"/>
      <c r="X64" s="86"/>
      <c r="Y64" s="92"/>
      <c r="Z64" s="70"/>
      <c r="AA64" s="217"/>
      <c r="AB64" s="218"/>
      <c r="AC64" s="218"/>
      <c r="AD64" s="218"/>
      <c r="AE64" s="218"/>
      <c r="AF64" s="218"/>
      <c r="AG64" s="101"/>
      <c r="AH64" s="101"/>
      <c r="AI64" s="101"/>
      <c r="AJ64" s="102"/>
    </row>
    <row r="65" spans="17:17" ht="14.25" thickTop="1"/>
    <row r="66" spans="17:17" ht="14.25">
      <c r="Q66" s="168"/>
    </row>
  </sheetData>
  <sheetProtection algorithmName="SHA-512" hashValue="xo+ugs1HdmJ+Q4VI7MpVL64hF8ICtunvnljXwBNMGaUgde8orH/sHTSdg4AFsUGr/aIrUM6q6XWLrvUS0YkOjw==" saltValue="bObeB9/Tk58ZIipBG1V7ew==" spinCount="100000" sheet="1" objects="1" scenarios="1" selectLockedCells="1"/>
  <mergeCells count="138">
    <mergeCell ref="AG63:AJ64"/>
    <mergeCell ref="AG59:AJ60"/>
    <mergeCell ref="C62:L62"/>
    <mergeCell ref="O62:X62"/>
    <mergeCell ref="AA62:AJ62"/>
    <mergeCell ref="C63:H64"/>
    <mergeCell ref="I63:L64"/>
    <mergeCell ref="M63:N64"/>
    <mergeCell ref="O63:T64"/>
    <mergeCell ref="U63:X64"/>
    <mergeCell ref="Y63:Z64"/>
    <mergeCell ref="U54:X54"/>
    <mergeCell ref="K56:N56"/>
    <mergeCell ref="R56:S56"/>
    <mergeCell ref="U56:V56"/>
    <mergeCell ref="AA63:AF64"/>
    <mergeCell ref="AB56:AE56"/>
    <mergeCell ref="S59:Z60"/>
    <mergeCell ref="AA59:AF60"/>
    <mergeCell ref="B52:D52"/>
    <mergeCell ref="G52:H52"/>
    <mergeCell ref="K52:L52"/>
    <mergeCell ref="Q52:R52"/>
    <mergeCell ref="U52:X52"/>
    <mergeCell ref="B50:D50"/>
    <mergeCell ref="G50:H50"/>
    <mergeCell ref="K50:L50"/>
    <mergeCell ref="Q50:R50"/>
    <mergeCell ref="U50:X50"/>
    <mergeCell ref="B48:D48"/>
    <mergeCell ref="G48:H48"/>
    <mergeCell ref="K48:L48"/>
    <mergeCell ref="Q48:R48"/>
    <mergeCell ref="U48:X48"/>
    <mergeCell ref="B46:D46"/>
    <mergeCell ref="G46:H46"/>
    <mergeCell ref="K46:L46"/>
    <mergeCell ref="Q46:R46"/>
    <mergeCell ref="U46:X46"/>
    <mergeCell ref="B44:D44"/>
    <mergeCell ref="G44:H44"/>
    <mergeCell ref="K44:L44"/>
    <mergeCell ref="Q44:R44"/>
    <mergeCell ref="U44:X44"/>
    <mergeCell ref="B42:D42"/>
    <mergeCell ref="G42:H42"/>
    <mergeCell ref="AA38:AI38"/>
    <mergeCell ref="AA40:AI40"/>
    <mergeCell ref="K42:L42"/>
    <mergeCell ref="Q42:R42"/>
    <mergeCell ref="U42:X42"/>
    <mergeCell ref="B40:D40"/>
    <mergeCell ref="G40:H40"/>
    <mergeCell ref="K40:L40"/>
    <mergeCell ref="Q40:R40"/>
    <mergeCell ref="U40:X40"/>
    <mergeCell ref="B38:D38"/>
    <mergeCell ref="G38:H38"/>
    <mergeCell ref="K38:L38"/>
    <mergeCell ref="Q38:R38"/>
    <mergeCell ref="U38:X38"/>
    <mergeCell ref="AG29:AJ30"/>
    <mergeCell ref="A32:AJ32"/>
    <mergeCell ref="B36:D36"/>
    <mergeCell ref="G36:H36"/>
    <mergeCell ref="K36:L36"/>
    <mergeCell ref="Q36:R36"/>
    <mergeCell ref="U36:X36"/>
    <mergeCell ref="AA36:AI36"/>
    <mergeCell ref="U25:X25"/>
    <mergeCell ref="K27:N27"/>
    <mergeCell ref="R27:S27"/>
    <mergeCell ref="U27:V27"/>
    <mergeCell ref="AB27:AE27"/>
    <mergeCell ref="S29:Z30"/>
    <mergeCell ref="AA29:AF30"/>
    <mergeCell ref="Q15:R15"/>
    <mergeCell ref="U15:X15"/>
    <mergeCell ref="AA21:AI21"/>
    <mergeCell ref="B23:D23"/>
    <mergeCell ref="G23:H23"/>
    <mergeCell ref="K23:L23"/>
    <mergeCell ref="Q23:R23"/>
    <mergeCell ref="U23:X23"/>
    <mergeCell ref="B21:D21"/>
    <mergeCell ref="G21:H21"/>
    <mergeCell ref="AA23:AI23"/>
    <mergeCell ref="K21:L21"/>
    <mergeCell ref="Q21:R21"/>
    <mergeCell ref="U21:X21"/>
    <mergeCell ref="Q11:R11"/>
    <mergeCell ref="AA13:AI13"/>
    <mergeCell ref="U11:X11"/>
    <mergeCell ref="B9:D9"/>
    <mergeCell ref="G9:H9"/>
    <mergeCell ref="K9:L9"/>
    <mergeCell ref="Q9:R9"/>
    <mergeCell ref="U9:X9"/>
    <mergeCell ref="B19:D19"/>
    <mergeCell ref="G19:H19"/>
    <mergeCell ref="K19:L19"/>
    <mergeCell ref="Q19:R19"/>
    <mergeCell ref="AA15:AI15"/>
    <mergeCell ref="U19:X19"/>
    <mergeCell ref="B17:D17"/>
    <mergeCell ref="G17:H17"/>
    <mergeCell ref="K17:L17"/>
    <mergeCell ref="Q17:R17"/>
    <mergeCell ref="U17:X17"/>
    <mergeCell ref="AA17:AI17"/>
    <mergeCell ref="AA19:AI19"/>
    <mergeCell ref="B15:D15"/>
    <mergeCell ref="G15:H15"/>
    <mergeCell ref="K15:L15"/>
    <mergeCell ref="AA44:AI44"/>
    <mergeCell ref="AA46:AI46"/>
    <mergeCell ref="AA48:AI48"/>
    <mergeCell ref="AA50:AI50"/>
    <mergeCell ref="AA52:AI52"/>
    <mergeCell ref="AA1:AJ2"/>
    <mergeCell ref="A3:AJ3"/>
    <mergeCell ref="B7:D7"/>
    <mergeCell ref="G7:H7"/>
    <mergeCell ref="K7:L7"/>
    <mergeCell ref="Q7:R7"/>
    <mergeCell ref="U7:X7"/>
    <mergeCell ref="AA7:AI7"/>
    <mergeCell ref="AA42:AI42"/>
    <mergeCell ref="B13:D13"/>
    <mergeCell ref="G13:H13"/>
    <mergeCell ref="AA9:AI9"/>
    <mergeCell ref="AA11:AI11"/>
    <mergeCell ref="K13:L13"/>
    <mergeCell ref="Q13:R13"/>
    <mergeCell ref="U13:X13"/>
    <mergeCell ref="B11:D11"/>
    <mergeCell ref="G11:H11"/>
    <mergeCell ref="K11:L11"/>
  </mergeCells>
  <phoneticPr fontId="8"/>
  <conditionalFormatting sqref="B7:D7 B9:D9 B11:D11 B13:D13 B15:D15 B17:D17 B19:D19 B21:D21 B23:D23 G23:H23 G21:H21 G19:H19 G17:H17 G15:H15 G13:H13 G11:H11 G9:H9 G7:H7 K7:L7 K9:L9 K11:L11 K13:L13 K15:L15 K17:L17 K19:L19 K21:L21 K23:L23 Q7:R7 Q9:R9 Q11:R11 Q13:R13 Q15:R15 Q17:R17 Q19:R19 Q21:R21 Q23:R23 AA7:AI7 AA9:AI9 AA11:AI11 AA13:AI13 AA15:AI15 AA17:AI17 AA19:AI19 AA21:AI21 AA23:AI23">
    <cfRule type="containsBlanks" dxfId="1" priority="2">
      <formula>LEN(TRIM(B7))=0</formula>
    </cfRule>
  </conditionalFormatting>
  <conditionalFormatting sqref="B36:D36 B38:D38 B40:D40 B42:D42 B44:D44 B46:D46 B48:D48 B50:D50 B52:D52 G52:H52 G50:H50 G48:H48 G46:H46 G44:H44 G42:H42 G40:H40 G38:H38 G36:H36 K36:L36 K38:L38 K40:L40 K42:L42 K44:L44 K46:L46 K48:L48 K50:L50 K52:L52 Q52:R52 Q50:R50 Q48:R48 Q46:R46 Q44:R44 Q42:R42 Q40:R40 Q38:R38 Q36:R36 AA36:AI36 AA38:AI38 AA40:AI40 AA42:AI42 AA44:AI44 AA46:AI46 AA48:AI48 AA50:AI50 AA52:AI52">
    <cfRule type="containsBlanks" dxfId="0" priority="1">
      <formula>LEN(TRIM(B36))=0</formula>
    </cfRule>
  </conditionalFormatting>
  <printOptions horizont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view="pageBreakPreview" zoomScale="85" zoomScaleNormal="100" zoomScaleSheetLayoutView="85" workbookViewId="0">
      <selection activeCell="AB11" sqref="AB11:AI11"/>
    </sheetView>
  </sheetViews>
  <sheetFormatPr defaultRowHeight="13.5"/>
  <cols>
    <col min="1" max="35" width="2.625" style="48" customWidth="1"/>
    <col min="36" max="36" width="1.875" style="48" customWidth="1"/>
    <col min="37" max="41" width="2.625" style="48" customWidth="1"/>
    <col min="42" max="16384" width="9" style="48"/>
  </cols>
  <sheetData>
    <row r="1" spans="1:37" ht="13.5" customHeight="1">
      <c r="AA1" s="190" t="s">
        <v>58</v>
      </c>
      <c r="AB1" s="191"/>
      <c r="AC1" s="191"/>
      <c r="AD1" s="191"/>
      <c r="AE1" s="191"/>
      <c r="AF1" s="191"/>
      <c r="AG1" s="191"/>
      <c r="AH1" s="191"/>
      <c r="AI1" s="191"/>
      <c r="AJ1" s="192"/>
    </row>
    <row r="2" spans="1:37">
      <c r="AA2" s="193"/>
      <c r="AB2" s="194"/>
      <c r="AC2" s="194"/>
      <c r="AD2" s="194"/>
      <c r="AE2" s="194"/>
      <c r="AF2" s="194"/>
      <c r="AG2" s="194"/>
      <c r="AH2" s="194"/>
      <c r="AI2" s="194"/>
      <c r="AJ2" s="195"/>
    </row>
    <row r="3" spans="1:37">
      <c r="A3" s="55" t="s">
        <v>80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106"/>
    </row>
    <row r="4" spans="1:37">
      <c r="A4" s="149"/>
      <c r="B4" s="150" t="s">
        <v>84</v>
      </c>
      <c r="C4" s="150"/>
      <c r="D4" s="150"/>
      <c r="E4" s="150"/>
      <c r="F4" s="151"/>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2"/>
    </row>
    <row r="5" spans="1:37">
      <c r="A5" s="60"/>
      <c r="B5" s="61"/>
      <c r="C5" s="61"/>
      <c r="D5" s="61"/>
      <c r="E5" s="61"/>
      <c r="F5" s="59"/>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2"/>
    </row>
    <row r="6" spans="1:37" ht="10.5" customHeight="1">
      <c r="A6" s="60"/>
      <c r="B6" s="61" t="s">
        <v>61</v>
      </c>
      <c r="C6" s="61"/>
      <c r="D6" s="61"/>
      <c r="E6" s="61"/>
      <c r="F6" s="61"/>
      <c r="G6" s="61"/>
      <c r="H6" s="61"/>
      <c r="I6" s="61"/>
      <c r="J6" s="61"/>
      <c r="K6" s="61"/>
      <c r="L6" s="61" t="s">
        <v>62</v>
      </c>
      <c r="M6" s="61"/>
      <c r="N6" s="61"/>
      <c r="O6" s="61"/>
      <c r="P6" s="61" t="s">
        <v>103</v>
      </c>
      <c r="Q6" s="61"/>
      <c r="R6" s="61"/>
      <c r="S6" s="61"/>
      <c r="T6" s="61"/>
      <c r="U6" s="61"/>
      <c r="V6" s="106" t="s">
        <v>105</v>
      </c>
      <c r="W6" s="61"/>
      <c r="X6" s="61"/>
      <c r="Y6" s="61"/>
      <c r="Z6" s="61"/>
      <c r="AA6" s="61"/>
      <c r="AB6" s="106" t="s">
        <v>38</v>
      </c>
      <c r="AC6" s="61"/>
      <c r="AD6" s="106"/>
      <c r="AE6" s="106"/>
      <c r="AF6" s="106"/>
      <c r="AG6" s="106"/>
      <c r="AH6" s="106"/>
      <c r="AI6" s="106"/>
      <c r="AJ6" s="62"/>
    </row>
    <row r="7" spans="1:37" ht="14.25">
      <c r="A7" s="60"/>
      <c r="B7" s="20"/>
      <c r="C7" s="169"/>
      <c r="D7" s="170"/>
      <c r="E7" s="61" t="s">
        <v>39</v>
      </c>
      <c r="F7" s="61"/>
      <c r="G7" s="78" t="s">
        <v>43</v>
      </c>
      <c r="H7" s="17"/>
      <c r="I7" s="19"/>
      <c r="J7" s="61" t="s">
        <v>44</v>
      </c>
      <c r="K7" s="61" t="s">
        <v>3</v>
      </c>
      <c r="L7" s="17"/>
      <c r="M7" s="19"/>
      <c r="N7" s="61" t="s">
        <v>14</v>
      </c>
      <c r="O7" s="61" t="s">
        <v>8</v>
      </c>
      <c r="P7" s="108">
        <f>+B7*H7*(L7)/100</f>
        <v>0</v>
      </c>
      <c r="Q7" s="196"/>
      <c r="R7" s="153"/>
      <c r="S7" s="61" t="s">
        <v>39</v>
      </c>
      <c r="V7" s="108">
        <f>+B7*H7*(100-L7)/100</f>
        <v>0</v>
      </c>
      <c r="W7" s="196"/>
      <c r="X7" s="153"/>
      <c r="Y7" s="61" t="s">
        <v>39</v>
      </c>
      <c r="Z7" s="78"/>
      <c r="AA7" s="78"/>
      <c r="AB7" s="179"/>
      <c r="AC7" s="180"/>
      <c r="AD7" s="180"/>
      <c r="AE7" s="180"/>
      <c r="AF7" s="180"/>
      <c r="AG7" s="180"/>
      <c r="AH7" s="180"/>
      <c r="AI7" s="181"/>
      <c r="AJ7" s="62"/>
    </row>
    <row r="8" spans="1:37" ht="9" customHeight="1">
      <c r="A8" s="60"/>
      <c r="B8" s="186"/>
      <c r="C8" s="186"/>
      <c r="D8" s="186"/>
      <c r="E8" s="61"/>
      <c r="F8" s="61"/>
      <c r="G8" s="61"/>
      <c r="H8" s="61"/>
      <c r="I8" s="61"/>
      <c r="J8" s="61"/>
      <c r="K8" s="61"/>
      <c r="L8" s="61"/>
      <c r="M8" s="61"/>
      <c r="N8" s="61"/>
      <c r="O8" s="61"/>
      <c r="P8" s="172"/>
      <c r="Q8" s="172"/>
      <c r="R8" s="172"/>
      <c r="S8" s="172"/>
      <c r="T8" s="61"/>
      <c r="AC8" s="61"/>
      <c r="AD8" s="61"/>
      <c r="AE8" s="61"/>
      <c r="AF8" s="61"/>
      <c r="AG8" s="61"/>
      <c r="AH8" s="61"/>
      <c r="AI8" s="61"/>
      <c r="AJ8" s="62"/>
    </row>
    <row r="9" spans="1:37" ht="14.25">
      <c r="A9" s="60"/>
      <c r="B9" s="20"/>
      <c r="C9" s="169"/>
      <c r="D9" s="170"/>
      <c r="E9" s="61" t="s">
        <v>39</v>
      </c>
      <c r="F9" s="61"/>
      <c r="G9" s="78" t="s">
        <v>43</v>
      </c>
      <c r="H9" s="17"/>
      <c r="I9" s="19"/>
      <c r="J9" s="61" t="s">
        <v>44</v>
      </c>
      <c r="K9" s="61" t="s">
        <v>3</v>
      </c>
      <c r="L9" s="17"/>
      <c r="M9" s="19"/>
      <c r="N9" s="61" t="s">
        <v>14</v>
      </c>
      <c r="O9" s="61" t="s">
        <v>8</v>
      </c>
      <c r="P9" s="108">
        <f>+B9*H9*(L9)/100</f>
        <v>0</v>
      </c>
      <c r="Q9" s="196"/>
      <c r="R9" s="153"/>
      <c r="S9" s="61" t="s">
        <v>39</v>
      </c>
      <c r="V9" s="108">
        <f>+B9*H9*(100-L9)/100</f>
        <v>0</v>
      </c>
      <c r="W9" s="196"/>
      <c r="X9" s="153"/>
      <c r="Y9" s="61" t="s">
        <v>39</v>
      </c>
      <c r="Z9" s="78"/>
      <c r="AA9" s="78"/>
      <c r="AB9" s="179"/>
      <c r="AC9" s="180"/>
      <c r="AD9" s="180"/>
      <c r="AE9" s="180"/>
      <c r="AF9" s="180"/>
      <c r="AG9" s="180"/>
      <c r="AH9" s="180"/>
      <c r="AI9" s="181"/>
      <c r="AJ9" s="62"/>
    </row>
    <row r="10" spans="1:37" ht="9" customHeight="1">
      <c r="A10" s="60"/>
      <c r="B10" s="186"/>
      <c r="C10" s="186"/>
      <c r="D10" s="186"/>
      <c r="E10" s="61"/>
      <c r="F10" s="61"/>
      <c r="G10" s="61"/>
      <c r="H10" s="61"/>
      <c r="I10" s="61"/>
      <c r="J10" s="61"/>
      <c r="K10" s="61"/>
      <c r="L10" s="61"/>
      <c r="M10" s="61"/>
      <c r="N10" s="61"/>
      <c r="O10" s="61"/>
      <c r="P10" s="172"/>
      <c r="Q10" s="172"/>
      <c r="R10" s="172"/>
      <c r="S10" s="172"/>
      <c r="T10" s="61"/>
      <c r="AC10" s="61"/>
      <c r="AD10" s="61"/>
      <c r="AE10" s="61"/>
      <c r="AF10" s="61"/>
      <c r="AG10" s="61"/>
      <c r="AH10" s="61"/>
      <c r="AI10" s="61"/>
      <c r="AJ10" s="62"/>
    </row>
    <row r="11" spans="1:37" ht="14.25">
      <c r="A11" s="60"/>
      <c r="B11" s="20"/>
      <c r="C11" s="169"/>
      <c r="D11" s="170"/>
      <c r="E11" s="61" t="s">
        <v>39</v>
      </c>
      <c r="F11" s="61"/>
      <c r="G11" s="78" t="s">
        <v>43</v>
      </c>
      <c r="H11" s="17"/>
      <c r="I11" s="19"/>
      <c r="J11" s="61" t="s">
        <v>44</v>
      </c>
      <c r="K11" s="61" t="s">
        <v>3</v>
      </c>
      <c r="L11" s="17"/>
      <c r="M11" s="19"/>
      <c r="N11" s="61" t="s">
        <v>14</v>
      </c>
      <c r="O11" s="61" t="s">
        <v>8</v>
      </c>
      <c r="P11" s="108">
        <f>+B11*H11*(L11)/100</f>
        <v>0</v>
      </c>
      <c r="Q11" s="196"/>
      <c r="R11" s="153"/>
      <c r="S11" s="61" t="s">
        <v>39</v>
      </c>
      <c r="V11" s="108">
        <f>+B11*H11*(100-L11)/100</f>
        <v>0</v>
      </c>
      <c r="W11" s="196"/>
      <c r="X11" s="153"/>
      <c r="Y11" s="61" t="s">
        <v>39</v>
      </c>
      <c r="Z11" s="78"/>
      <c r="AA11" s="78"/>
      <c r="AB11" s="179"/>
      <c r="AC11" s="180"/>
      <c r="AD11" s="180"/>
      <c r="AE11" s="180"/>
      <c r="AF11" s="180"/>
      <c r="AG11" s="180"/>
      <c r="AH11" s="180"/>
      <c r="AI11" s="181"/>
      <c r="AJ11" s="62"/>
    </row>
    <row r="12" spans="1:37" ht="9" customHeight="1">
      <c r="A12" s="60"/>
      <c r="B12" s="186"/>
      <c r="C12" s="186"/>
      <c r="D12" s="186"/>
      <c r="E12" s="61"/>
      <c r="F12" s="61"/>
      <c r="G12" s="61"/>
      <c r="H12" s="61"/>
      <c r="I12" s="61"/>
      <c r="J12" s="61"/>
      <c r="K12" s="61"/>
      <c r="L12" s="61"/>
      <c r="M12" s="61"/>
      <c r="N12" s="61"/>
      <c r="O12" s="61"/>
      <c r="P12" s="172"/>
      <c r="Q12" s="172"/>
      <c r="R12" s="172"/>
      <c r="S12" s="172"/>
      <c r="T12" s="61"/>
      <c r="AC12" s="61"/>
      <c r="AD12" s="61"/>
      <c r="AE12" s="61"/>
      <c r="AF12" s="61"/>
      <c r="AG12" s="61"/>
      <c r="AH12" s="61"/>
      <c r="AI12" s="61"/>
      <c r="AJ12" s="62"/>
    </row>
    <row r="13" spans="1:37" ht="14.25">
      <c r="A13" s="60"/>
      <c r="B13" s="20"/>
      <c r="C13" s="169"/>
      <c r="D13" s="170"/>
      <c r="E13" s="61" t="s">
        <v>39</v>
      </c>
      <c r="F13" s="61"/>
      <c r="G13" s="78" t="s">
        <v>43</v>
      </c>
      <c r="H13" s="17"/>
      <c r="I13" s="19"/>
      <c r="J13" s="61" t="s">
        <v>44</v>
      </c>
      <c r="K13" s="61" t="s">
        <v>3</v>
      </c>
      <c r="L13" s="17"/>
      <c r="M13" s="19"/>
      <c r="N13" s="61" t="s">
        <v>14</v>
      </c>
      <c r="O13" s="61" t="s">
        <v>8</v>
      </c>
      <c r="P13" s="108">
        <f>+B13*H13*(L13)/100</f>
        <v>0</v>
      </c>
      <c r="Q13" s="196"/>
      <c r="R13" s="153"/>
      <c r="S13" s="61" t="s">
        <v>39</v>
      </c>
      <c r="V13" s="108">
        <f>+B13*H13*(100-L13)/100</f>
        <v>0</v>
      </c>
      <c r="W13" s="196"/>
      <c r="X13" s="153"/>
      <c r="Y13" s="61" t="s">
        <v>39</v>
      </c>
      <c r="Z13" s="78"/>
      <c r="AA13" s="78"/>
      <c r="AB13" s="179"/>
      <c r="AC13" s="180"/>
      <c r="AD13" s="180"/>
      <c r="AE13" s="180"/>
      <c r="AF13" s="180"/>
      <c r="AG13" s="180"/>
      <c r="AH13" s="180"/>
      <c r="AI13" s="181"/>
      <c r="AJ13" s="62"/>
    </row>
    <row r="14" spans="1:37" ht="9" customHeight="1">
      <c r="A14" s="60"/>
      <c r="B14" s="186"/>
      <c r="C14" s="186"/>
      <c r="D14" s="186"/>
      <c r="E14" s="61"/>
      <c r="F14" s="61"/>
      <c r="G14" s="61"/>
      <c r="H14" s="61"/>
      <c r="I14" s="61"/>
      <c r="J14" s="61"/>
      <c r="K14" s="61"/>
      <c r="L14" s="61"/>
      <c r="M14" s="61"/>
      <c r="N14" s="61"/>
      <c r="O14" s="61"/>
      <c r="P14" s="172"/>
      <c r="Q14" s="172"/>
      <c r="R14" s="172"/>
      <c r="S14" s="172"/>
      <c r="T14" s="61"/>
      <c r="AC14" s="61"/>
      <c r="AD14" s="61"/>
      <c r="AE14" s="61"/>
      <c r="AF14" s="61"/>
      <c r="AG14" s="61"/>
      <c r="AH14" s="61"/>
      <c r="AI14" s="61"/>
      <c r="AJ14" s="62"/>
    </row>
    <row r="15" spans="1:37" ht="14.25">
      <c r="A15" s="60"/>
      <c r="B15" s="20"/>
      <c r="C15" s="169"/>
      <c r="D15" s="170"/>
      <c r="E15" s="61" t="s">
        <v>39</v>
      </c>
      <c r="F15" s="61"/>
      <c r="G15" s="78" t="s">
        <v>43</v>
      </c>
      <c r="H15" s="17"/>
      <c r="I15" s="19"/>
      <c r="J15" s="61" t="s">
        <v>44</v>
      </c>
      <c r="K15" s="61" t="s">
        <v>3</v>
      </c>
      <c r="L15" s="17"/>
      <c r="M15" s="19"/>
      <c r="N15" s="61" t="s">
        <v>14</v>
      </c>
      <c r="O15" s="61" t="s">
        <v>8</v>
      </c>
      <c r="P15" s="108">
        <f>+B15*H15*(L15)/100</f>
        <v>0</v>
      </c>
      <c r="Q15" s="196"/>
      <c r="R15" s="153"/>
      <c r="S15" s="61" t="s">
        <v>39</v>
      </c>
      <c r="V15" s="108">
        <f>+B15*H15*(100-L15)/100</f>
        <v>0</v>
      </c>
      <c r="W15" s="196"/>
      <c r="X15" s="153"/>
      <c r="Y15" s="61" t="s">
        <v>39</v>
      </c>
      <c r="Z15" s="78"/>
      <c r="AA15" s="78"/>
      <c r="AB15" s="179"/>
      <c r="AC15" s="180"/>
      <c r="AD15" s="180"/>
      <c r="AE15" s="180"/>
      <c r="AF15" s="180"/>
      <c r="AG15" s="180"/>
      <c r="AH15" s="180"/>
      <c r="AI15" s="181"/>
      <c r="AJ15" s="62"/>
    </row>
    <row r="16" spans="1:37" ht="9" customHeight="1">
      <c r="A16" s="60"/>
      <c r="B16" s="186"/>
      <c r="C16" s="186"/>
      <c r="D16" s="186"/>
      <c r="E16" s="61"/>
      <c r="F16" s="61"/>
      <c r="G16" s="61"/>
      <c r="H16" s="61"/>
      <c r="I16" s="61"/>
      <c r="J16" s="61"/>
      <c r="K16" s="61"/>
      <c r="L16" s="61"/>
      <c r="M16" s="61"/>
      <c r="N16" s="61"/>
      <c r="O16" s="61"/>
      <c r="P16" s="172"/>
      <c r="Q16" s="172"/>
      <c r="R16" s="172"/>
      <c r="S16" s="172"/>
      <c r="T16" s="61"/>
      <c r="AC16" s="61"/>
      <c r="AD16" s="61"/>
      <c r="AE16" s="61"/>
      <c r="AF16" s="61"/>
      <c r="AG16" s="61"/>
      <c r="AH16" s="61"/>
      <c r="AI16" s="61"/>
      <c r="AJ16" s="62"/>
    </row>
    <row r="17" spans="1:36" ht="14.25">
      <c r="A17" s="60"/>
      <c r="B17" s="20"/>
      <c r="C17" s="169"/>
      <c r="D17" s="170"/>
      <c r="E17" s="61" t="s">
        <v>39</v>
      </c>
      <c r="F17" s="61"/>
      <c r="G17" s="78" t="s">
        <v>43</v>
      </c>
      <c r="H17" s="17"/>
      <c r="I17" s="19"/>
      <c r="J17" s="61" t="s">
        <v>44</v>
      </c>
      <c r="K17" s="61" t="s">
        <v>3</v>
      </c>
      <c r="L17" s="17"/>
      <c r="M17" s="19"/>
      <c r="N17" s="61" t="s">
        <v>14</v>
      </c>
      <c r="O17" s="61" t="s">
        <v>8</v>
      </c>
      <c r="P17" s="108">
        <f>+B17*H17*(L17)/100</f>
        <v>0</v>
      </c>
      <c r="Q17" s="196"/>
      <c r="R17" s="153"/>
      <c r="S17" s="61" t="s">
        <v>39</v>
      </c>
      <c r="V17" s="108">
        <f>+B17*H17*(100-L17)/100</f>
        <v>0</v>
      </c>
      <c r="W17" s="196"/>
      <c r="X17" s="153"/>
      <c r="Y17" s="61" t="s">
        <v>39</v>
      </c>
      <c r="Z17" s="78"/>
      <c r="AA17" s="78"/>
      <c r="AB17" s="179"/>
      <c r="AC17" s="180"/>
      <c r="AD17" s="180"/>
      <c r="AE17" s="180"/>
      <c r="AF17" s="180"/>
      <c r="AG17" s="180"/>
      <c r="AH17" s="180"/>
      <c r="AI17" s="181"/>
      <c r="AJ17" s="62"/>
    </row>
    <row r="18" spans="1:36" ht="9" customHeight="1">
      <c r="A18" s="60"/>
      <c r="B18" s="186"/>
      <c r="C18" s="186"/>
      <c r="D18" s="186"/>
      <c r="E18" s="61"/>
      <c r="F18" s="61"/>
      <c r="G18" s="61"/>
      <c r="H18" s="61"/>
      <c r="I18" s="61"/>
      <c r="J18" s="61"/>
      <c r="K18" s="61"/>
      <c r="L18" s="61"/>
      <c r="M18" s="61"/>
      <c r="N18" s="61"/>
      <c r="O18" s="61"/>
      <c r="P18" s="172"/>
      <c r="Q18" s="172"/>
      <c r="R18" s="172"/>
      <c r="S18" s="172"/>
      <c r="T18" s="61"/>
      <c r="AC18" s="61"/>
      <c r="AD18" s="61"/>
      <c r="AE18" s="61"/>
      <c r="AF18" s="61"/>
      <c r="AG18" s="61"/>
      <c r="AH18" s="61"/>
      <c r="AI18" s="61"/>
      <c r="AJ18" s="62"/>
    </row>
    <row r="19" spans="1:36" ht="14.25">
      <c r="A19" s="60"/>
      <c r="B19" s="106"/>
      <c r="C19" s="120"/>
      <c r="D19" s="120"/>
      <c r="E19" s="61"/>
      <c r="F19" s="61"/>
      <c r="G19" s="106"/>
      <c r="H19" s="120"/>
      <c r="I19" s="61"/>
      <c r="J19" s="61"/>
      <c r="K19" s="106"/>
      <c r="L19" s="120"/>
      <c r="M19" s="61"/>
      <c r="N19" s="106"/>
      <c r="O19" s="61"/>
      <c r="P19" s="61"/>
      <c r="Q19" s="106"/>
      <c r="R19" s="120"/>
      <c r="S19" s="61" t="s">
        <v>104</v>
      </c>
      <c r="T19" s="61"/>
      <c r="U19" s="106"/>
      <c r="V19" s="197">
        <f>SUM(V7:X17)</f>
        <v>0</v>
      </c>
      <c r="W19" s="198"/>
      <c r="X19" s="199"/>
      <c r="Y19" s="61" t="s">
        <v>39</v>
      </c>
      <c r="AC19" s="61"/>
      <c r="AD19" s="107"/>
      <c r="AE19" s="107"/>
      <c r="AF19" s="107"/>
      <c r="AG19" s="107"/>
      <c r="AH19" s="107"/>
      <c r="AI19" s="107"/>
      <c r="AJ19" s="62"/>
    </row>
    <row r="20" spans="1:36">
      <c r="A20" s="63"/>
      <c r="B20" s="64"/>
      <c r="C20" s="64"/>
      <c r="D20" s="64"/>
      <c r="E20" s="64"/>
      <c r="F20" s="64"/>
      <c r="G20" s="64"/>
      <c r="H20" s="64"/>
      <c r="I20" s="64"/>
      <c r="J20" s="64"/>
      <c r="K20" s="64"/>
      <c r="L20" s="64"/>
      <c r="M20" s="64"/>
      <c r="N20" s="64"/>
      <c r="O20" s="64"/>
      <c r="P20" s="64"/>
      <c r="Q20" s="64"/>
      <c r="R20" s="64"/>
      <c r="S20" s="64"/>
      <c r="T20" s="64"/>
      <c r="U20" s="64"/>
      <c r="V20" s="64"/>
      <c r="W20" s="64"/>
      <c r="X20" s="164"/>
      <c r="Y20" s="64"/>
      <c r="Z20" s="64"/>
      <c r="AA20" s="165"/>
      <c r="AB20" s="64"/>
      <c r="AC20" s="64"/>
      <c r="AD20" s="64"/>
      <c r="AE20" s="64"/>
      <c r="AF20" s="64"/>
      <c r="AG20" s="64"/>
      <c r="AH20" s="64"/>
      <c r="AI20" s="64"/>
      <c r="AJ20" s="65"/>
    </row>
    <row r="21" spans="1:36">
      <c r="A21" s="126"/>
      <c r="B21" s="103"/>
      <c r="D21" s="66"/>
      <c r="E21" s="66"/>
      <c r="F21" s="66"/>
      <c r="G21" s="66"/>
      <c r="H21" s="66"/>
      <c r="I21" s="66"/>
      <c r="J21" s="66"/>
      <c r="K21" s="66"/>
      <c r="L21" s="66"/>
      <c r="M21" s="66"/>
      <c r="N21" s="66"/>
      <c r="O21" s="66"/>
      <c r="P21" s="66"/>
      <c r="Q21" s="131" t="s">
        <v>95</v>
      </c>
      <c r="R21" s="191"/>
      <c r="S21" s="191"/>
      <c r="T21" s="191"/>
      <c r="U21" s="191"/>
      <c r="V21" s="191"/>
      <c r="W21" s="191"/>
      <c r="X21" s="191"/>
      <c r="Y21" s="191"/>
      <c r="Z21" s="192"/>
      <c r="AA21" s="200">
        <f>V19</f>
        <v>0</v>
      </c>
      <c r="AB21" s="201"/>
      <c r="AC21" s="201"/>
      <c r="AD21" s="201"/>
      <c r="AE21" s="201"/>
      <c r="AF21" s="201"/>
      <c r="AG21" s="70" t="s">
        <v>41</v>
      </c>
      <c r="AH21" s="70"/>
      <c r="AI21" s="70"/>
      <c r="AJ21" s="71"/>
    </row>
    <row r="22" spans="1:36">
      <c r="A22" s="103"/>
      <c r="B22" s="128"/>
      <c r="C22" s="66"/>
      <c r="D22" s="66"/>
      <c r="E22" s="66"/>
      <c r="F22" s="66"/>
      <c r="G22" s="66"/>
      <c r="H22" s="66"/>
      <c r="I22" s="66"/>
      <c r="J22" s="66"/>
      <c r="K22" s="66"/>
      <c r="L22" s="66"/>
      <c r="M22" s="66"/>
      <c r="N22" s="66"/>
      <c r="O22" s="66"/>
      <c r="P22" s="66"/>
      <c r="Q22" s="193"/>
      <c r="R22" s="194"/>
      <c r="S22" s="194"/>
      <c r="T22" s="194"/>
      <c r="U22" s="194"/>
      <c r="V22" s="194"/>
      <c r="W22" s="194"/>
      <c r="X22" s="194"/>
      <c r="Y22" s="194"/>
      <c r="Z22" s="195"/>
      <c r="AA22" s="202"/>
      <c r="AB22" s="203"/>
      <c r="AC22" s="203"/>
      <c r="AD22" s="203"/>
      <c r="AE22" s="203"/>
      <c r="AF22" s="203"/>
      <c r="AG22" s="75"/>
      <c r="AH22" s="75"/>
      <c r="AI22" s="75"/>
      <c r="AJ22" s="76"/>
    </row>
    <row r="23" spans="1:36">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row>
    <row r="24" spans="1:36">
      <c r="A24" s="55" t="s">
        <v>82</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7"/>
    </row>
    <row r="25" spans="1:36">
      <c r="A25" s="60"/>
      <c r="B25" s="61" t="s">
        <v>85</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2"/>
    </row>
    <row r="26" spans="1:36">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2"/>
    </row>
    <row r="27" spans="1:36" ht="10.5" customHeight="1">
      <c r="A27" s="60"/>
      <c r="B27" s="61" t="s">
        <v>61</v>
      </c>
      <c r="C27" s="61"/>
      <c r="D27" s="61"/>
      <c r="E27" s="61"/>
      <c r="F27" s="61"/>
      <c r="G27" s="61"/>
      <c r="H27" s="61"/>
      <c r="I27" s="61"/>
      <c r="J27" s="61"/>
      <c r="K27" s="61"/>
      <c r="L27" s="61" t="s">
        <v>62</v>
      </c>
      <c r="M27" s="61"/>
      <c r="N27" s="61"/>
      <c r="O27" s="61"/>
      <c r="P27" s="61" t="s">
        <v>103</v>
      </c>
      <c r="Q27" s="61"/>
      <c r="R27" s="61"/>
      <c r="S27" s="61"/>
      <c r="T27" s="61"/>
      <c r="U27" s="61"/>
      <c r="V27" s="106" t="s">
        <v>105</v>
      </c>
      <c r="W27" s="61"/>
      <c r="X27" s="61"/>
      <c r="Y27" s="61"/>
      <c r="Z27" s="61"/>
      <c r="AA27" s="61"/>
      <c r="AB27" s="106" t="s">
        <v>38</v>
      </c>
      <c r="AC27" s="61"/>
      <c r="AD27" s="106"/>
      <c r="AE27" s="106"/>
      <c r="AF27" s="106"/>
      <c r="AG27" s="106"/>
      <c r="AH27" s="106"/>
      <c r="AI27" s="106"/>
      <c r="AJ27" s="62"/>
    </row>
    <row r="28" spans="1:36" ht="14.25">
      <c r="A28" s="60"/>
      <c r="B28" s="20"/>
      <c r="C28" s="169"/>
      <c r="D28" s="170"/>
      <c r="E28" s="61" t="s">
        <v>39</v>
      </c>
      <c r="F28" s="61"/>
      <c r="G28" s="78" t="s">
        <v>43</v>
      </c>
      <c r="H28" s="17"/>
      <c r="I28" s="19"/>
      <c r="J28" s="61" t="s">
        <v>44</v>
      </c>
      <c r="K28" s="61" t="s">
        <v>3</v>
      </c>
      <c r="L28" s="17"/>
      <c r="M28" s="19"/>
      <c r="N28" s="61" t="s">
        <v>14</v>
      </c>
      <c r="O28" s="61" t="s">
        <v>8</v>
      </c>
      <c r="P28" s="108">
        <f>+B28*H28*(L28)/100</f>
        <v>0</v>
      </c>
      <c r="Q28" s="196"/>
      <c r="R28" s="153"/>
      <c r="S28" s="61" t="s">
        <v>39</v>
      </c>
      <c r="V28" s="108">
        <f>+B28*H28*(100-L28)/100</f>
        <v>0</v>
      </c>
      <c r="W28" s="196"/>
      <c r="X28" s="153"/>
      <c r="Y28" s="61" t="s">
        <v>39</v>
      </c>
      <c r="Z28" s="78"/>
      <c r="AA28" s="78"/>
      <c r="AB28" s="179"/>
      <c r="AC28" s="180"/>
      <c r="AD28" s="180"/>
      <c r="AE28" s="180"/>
      <c r="AF28" s="180"/>
      <c r="AG28" s="180"/>
      <c r="AH28" s="180"/>
      <c r="AI28" s="181"/>
      <c r="AJ28" s="62"/>
    </row>
    <row r="29" spans="1:36" ht="9" customHeight="1">
      <c r="A29" s="60"/>
      <c r="B29" s="186"/>
      <c r="C29" s="186"/>
      <c r="D29" s="186"/>
      <c r="E29" s="61"/>
      <c r="F29" s="61"/>
      <c r="G29" s="61"/>
      <c r="H29" s="61"/>
      <c r="I29" s="61"/>
      <c r="J29" s="61"/>
      <c r="K29" s="61"/>
      <c r="L29" s="61"/>
      <c r="M29" s="61"/>
      <c r="N29" s="61"/>
      <c r="O29" s="61"/>
      <c r="P29" s="172"/>
      <c r="Q29" s="172"/>
      <c r="R29" s="172"/>
      <c r="S29" s="172"/>
      <c r="T29" s="61"/>
      <c r="AC29" s="61"/>
      <c r="AD29" s="61"/>
      <c r="AE29" s="61"/>
      <c r="AF29" s="61"/>
      <c r="AG29" s="61"/>
      <c r="AH29" s="61"/>
      <c r="AI29" s="61"/>
      <c r="AJ29" s="62"/>
    </row>
    <row r="30" spans="1:36" ht="14.25">
      <c r="A30" s="60"/>
      <c r="B30" s="20"/>
      <c r="C30" s="169"/>
      <c r="D30" s="170"/>
      <c r="E30" s="61" t="s">
        <v>39</v>
      </c>
      <c r="F30" s="61"/>
      <c r="G30" s="78" t="s">
        <v>43</v>
      </c>
      <c r="H30" s="17"/>
      <c r="I30" s="19"/>
      <c r="J30" s="61" t="s">
        <v>44</v>
      </c>
      <c r="K30" s="61" t="s">
        <v>3</v>
      </c>
      <c r="L30" s="17"/>
      <c r="M30" s="19"/>
      <c r="N30" s="61" t="s">
        <v>14</v>
      </c>
      <c r="O30" s="61" t="s">
        <v>8</v>
      </c>
      <c r="P30" s="108">
        <f>+B30*H30*(L30)/100</f>
        <v>0</v>
      </c>
      <c r="Q30" s="196"/>
      <c r="R30" s="153"/>
      <c r="S30" s="61" t="s">
        <v>39</v>
      </c>
      <c r="V30" s="108">
        <f>+B30*H30*(100-L30)/100</f>
        <v>0</v>
      </c>
      <c r="W30" s="196"/>
      <c r="X30" s="153"/>
      <c r="Y30" s="61" t="s">
        <v>39</v>
      </c>
      <c r="Z30" s="78"/>
      <c r="AA30" s="78"/>
      <c r="AB30" s="179"/>
      <c r="AC30" s="180"/>
      <c r="AD30" s="180"/>
      <c r="AE30" s="180"/>
      <c r="AF30" s="180"/>
      <c r="AG30" s="180"/>
      <c r="AH30" s="180"/>
      <c r="AI30" s="181"/>
      <c r="AJ30" s="62"/>
    </row>
    <row r="31" spans="1:36" ht="9" customHeight="1">
      <c r="A31" s="60"/>
      <c r="B31" s="186"/>
      <c r="C31" s="186"/>
      <c r="D31" s="186"/>
      <c r="E31" s="61"/>
      <c r="F31" s="61"/>
      <c r="G31" s="61"/>
      <c r="H31" s="61"/>
      <c r="I31" s="61"/>
      <c r="J31" s="61"/>
      <c r="K31" s="61"/>
      <c r="L31" s="61"/>
      <c r="M31" s="61"/>
      <c r="N31" s="61"/>
      <c r="O31" s="61"/>
      <c r="P31" s="172"/>
      <c r="Q31" s="172"/>
      <c r="R31" s="172"/>
      <c r="S31" s="172"/>
      <c r="T31" s="61"/>
      <c r="AC31" s="61"/>
      <c r="AD31" s="61"/>
      <c r="AE31" s="61"/>
      <c r="AF31" s="61"/>
      <c r="AG31" s="61"/>
      <c r="AH31" s="61"/>
      <c r="AI31" s="61"/>
      <c r="AJ31" s="62"/>
    </row>
    <row r="32" spans="1:36" ht="14.25">
      <c r="A32" s="60"/>
      <c r="B32" s="20"/>
      <c r="C32" s="169"/>
      <c r="D32" s="170"/>
      <c r="E32" s="61" t="s">
        <v>39</v>
      </c>
      <c r="F32" s="61"/>
      <c r="G32" s="78" t="s">
        <v>43</v>
      </c>
      <c r="H32" s="17"/>
      <c r="I32" s="19"/>
      <c r="J32" s="61" t="s">
        <v>44</v>
      </c>
      <c r="K32" s="61" t="s">
        <v>3</v>
      </c>
      <c r="L32" s="17"/>
      <c r="M32" s="19"/>
      <c r="N32" s="61" t="s">
        <v>14</v>
      </c>
      <c r="O32" s="61" t="s">
        <v>8</v>
      </c>
      <c r="P32" s="108">
        <f>+B32*H32*(L32)/100</f>
        <v>0</v>
      </c>
      <c r="Q32" s="196"/>
      <c r="R32" s="153"/>
      <c r="S32" s="61" t="s">
        <v>39</v>
      </c>
      <c r="V32" s="108">
        <f>+B32*H32*(100-L32)/100</f>
        <v>0</v>
      </c>
      <c r="W32" s="196"/>
      <c r="X32" s="153"/>
      <c r="Y32" s="61" t="s">
        <v>39</v>
      </c>
      <c r="Z32" s="78"/>
      <c r="AA32" s="78"/>
      <c r="AB32" s="179"/>
      <c r="AC32" s="180"/>
      <c r="AD32" s="180"/>
      <c r="AE32" s="180"/>
      <c r="AF32" s="180"/>
      <c r="AG32" s="180"/>
      <c r="AH32" s="180"/>
      <c r="AI32" s="181"/>
      <c r="AJ32" s="62"/>
    </row>
    <row r="33" spans="1:36" ht="9" customHeight="1">
      <c r="A33" s="60"/>
      <c r="B33" s="186"/>
      <c r="C33" s="186"/>
      <c r="D33" s="186"/>
      <c r="E33" s="61"/>
      <c r="F33" s="61"/>
      <c r="G33" s="61"/>
      <c r="H33" s="61"/>
      <c r="I33" s="61"/>
      <c r="J33" s="61"/>
      <c r="K33" s="61"/>
      <c r="L33" s="61"/>
      <c r="M33" s="61"/>
      <c r="N33" s="61"/>
      <c r="O33" s="61"/>
      <c r="P33" s="172"/>
      <c r="Q33" s="172"/>
      <c r="R33" s="172"/>
      <c r="S33" s="172"/>
      <c r="T33" s="61"/>
      <c r="AC33" s="61"/>
      <c r="AD33" s="61"/>
      <c r="AE33" s="61"/>
      <c r="AF33" s="61"/>
      <c r="AG33" s="61"/>
      <c r="AH33" s="61"/>
      <c r="AI33" s="61"/>
      <c r="AJ33" s="62"/>
    </row>
    <row r="34" spans="1:36" ht="14.25">
      <c r="A34" s="60"/>
      <c r="B34" s="20"/>
      <c r="C34" s="169"/>
      <c r="D34" s="170"/>
      <c r="E34" s="61" t="s">
        <v>39</v>
      </c>
      <c r="F34" s="61"/>
      <c r="G34" s="78" t="s">
        <v>43</v>
      </c>
      <c r="H34" s="17"/>
      <c r="I34" s="19"/>
      <c r="J34" s="61" t="s">
        <v>44</v>
      </c>
      <c r="K34" s="61" t="s">
        <v>3</v>
      </c>
      <c r="L34" s="17"/>
      <c r="M34" s="19"/>
      <c r="N34" s="61" t="s">
        <v>14</v>
      </c>
      <c r="O34" s="61" t="s">
        <v>8</v>
      </c>
      <c r="P34" s="108">
        <f>+B34*H34*(L34)/100</f>
        <v>0</v>
      </c>
      <c r="Q34" s="196"/>
      <c r="R34" s="153"/>
      <c r="S34" s="61" t="s">
        <v>39</v>
      </c>
      <c r="V34" s="108">
        <f>+B34*H34*(100-L34)/100</f>
        <v>0</v>
      </c>
      <c r="W34" s="196"/>
      <c r="X34" s="153"/>
      <c r="Y34" s="61" t="s">
        <v>39</v>
      </c>
      <c r="Z34" s="78"/>
      <c r="AA34" s="78"/>
      <c r="AB34" s="179"/>
      <c r="AC34" s="180"/>
      <c r="AD34" s="180"/>
      <c r="AE34" s="180"/>
      <c r="AF34" s="180"/>
      <c r="AG34" s="180"/>
      <c r="AH34" s="180"/>
      <c r="AI34" s="181"/>
      <c r="AJ34" s="62"/>
    </row>
    <row r="35" spans="1:36" ht="9" customHeight="1">
      <c r="A35" s="60"/>
      <c r="B35" s="186"/>
      <c r="C35" s="186"/>
      <c r="D35" s="186"/>
      <c r="E35" s="61"/>
      <c r="F35" s="61"/>
      <c r="G35" s="61"/>
      <c r="H35" s="61"/>
      <c r="I35" s="61"/>
      <c r="J35" s="61"/>
      <c r="K35" s="61"/>
      <c r="L35" s="61"/>
      <c r="M35" s="61"/>
      <c r="N35" s="61"/>
      <c r="O35" s="61"/>
      <c r="P35" s="172"/>
      <c r="Q35" s="172"/>
      <c r="R35" s="172"/>
      <c r="S35" s="172"/>
      <c r="T35" s="61"/>
      <c r="AC35" s="61"/>
      <c r="AD35" s="61"/>
      <c r="AE35" s="61"/>
      <c r="AF35" s="61"/>
      <c r="AG35" s="61"/>
      <c r="AH35" s="61"/>
      <c r="AI35" s="61"/>
      <c r="AJ35" s="62"/>
    </row>
    <row r="36" spans="1:36" ht="14.25">
      <c r="A36" s="60"/>
      <c r="B36" s="20"/>
      <c r="C36" s="169"/>
      <c r="D36" s="170"/>
      <c r="E36" s="61" t="s">
        <v>39</v>
      </c>
      <c r="F36" s="61"/>
      <c r="G36" s="78" t="s">
        <v>43</v>
      </c>
      <c r="H36" s="17"/>
      <c r="I36" s="19"/>
      <c r="J36" s="61" t="s">
        <v>44</v>
      </c>
      <c r="K36" s="61" t="s">
        <v>3</v>
      </c>
      <c r="L36" s="17"/>
      <c r="M36" s="19"/>
      <c r="N36" s="61" t="s">
        <v>14</v>
      </c>
      <c r="O36" s="61" t="s">
        <v>8</v>
      </c>
      <c r="P36" s="108">
        <f>+B36*H36*(L36)/100</f>
        <v>0</v>
      </c>
      <c r="Q36" s="196"/>
      <c r="R36" s="153"/>
      <c r="S36" s="61" t="s">
        <v>39</v>
      </c>
      <c r="V36" s="108">
        <f>+B36*H36*(100-L36)/100</f>
        <v>0</v>
      </c>
      <c r="W36" s="196"/>
      <c r="X36" s="153"/>
      <c r="Y36" s="61" t="s">
        <v>39</v>
      </c>
      <c r="Z36" s="78"/>
      <c r="AA36" s="78"/>
      <c r="AB36" s="179"/>
      <c r="AC36" s="180"/>
      <c r="AD36" s="180"/>
      <c r="AE36" s="180"/>
      <c r="AF36" s="180"/>
      <c r="AG36" s="180"/>
      <c r="AH36" s="180"/>
      <c r="AI36" s="181"/>
      <c r="AJ36" s="62"/>
    </row>
    <row r="37" spans="1:36" ht="9" customHeight="1">
      <c r="A37" s="60"/>
      <c r="B37" s="186"/>
      <c r="C37" s="186"/>
      <c r="D37" s="186"/>
      <c r="E37" s="61"/>
      <c r="F37" s="61"/>
      <c r="G37" s="61"/>
      <c r="H37" s="61"/>
      <c r="I37" s="61"/>
      <c r="J37" s="61"/>
      <c r="K37" s="61"/>
      <c r="L37" s="61"/>
      <c r="M37" s="61"/>
      <c r="N37" s="61"/>
      <c r="O37" s="61"/>
      <c r="P37" s="172"/>
      <c r="Q37" s="172"/>
      <c r="R37" s="172"/>
      <c r="S37" s="172"/>
      <c r="T37" s="61"/>
      <c r="AC37" s="61"/>
      <c r="AD37" s="61"/>
      <c r="AE37" s="61"/>
      <c r="AF37" s="61"/>
      <c r="AG37" s="61"/>
      <c r="AH37" s="61"/>
      <c r="AI37" s="61"/>
      <c r="AJ37" s="62"/>
    </row>
    <row r="38" spans="1:36" ht="14.25">
      <c r="A38" s="60"/>
      <c r="B38" s="20"/>
      <c r="C38" s="169"/>
      <c r="D38" s="170"/>
      <c r="E38" s="61" t="s">
        <v>39</v>
      </c>
      <c r="F38" s="61"/>
      <c r="G38" s="78" t="s">
        <v>43</v>
      </c>
      <c r="H38" s="17"/>
      <c r="I38" s="19"/>
      <c r="J38" s="61" t="s">
        <v>44</v>
      </c>
      <c r="K38" s="61" t="s">
        <v>3</v>
      </c>
      <c r="L38" s="17"/>
      <c r="M38" s="19"/>
      <c r="N38" s="61" t="s">
        <v>14</v>
      </c>
      <c r="O38" s="61" t="s">
        <v>8</v>
      </c>
      <c r="P38" s="108">
        <f>+B38*H38*(L38)/100</f>
        <v>0</v>
      </c>
      <c r="Q38" s="196"/>
      <c r="R38" s="153"/>
      <c r="S38" s="61" t="s">
        <v>39</v>
      </c>
      <c r="V38" s="108">
        <f>+B38*H38*(100-L38)/100</f>
        <v>0</v>
      </c>
      <c r="W38" s="196"/>
      <c r="X38" s="153"/>
      <c r="Y38" s="61" t="s">
        <v>39</v>
      </c>
      <c r="Z38" s="78"/>
      <c r="AA38" s="78"/>
      <c r="AB38" s="179"/>
      <c r="AC38" s="180"/>
      <c r="AD38" s="180"/>
      <c r="AE38" s="180"/>
      <c r="AF38" s="180"/>
      <c r="AG38" s="180"/>
      <c r="AH38" s="180"/>
      <c r="AI38" s="181"/>
      <c r="AJ38" s="62"/>
    </row>
    <row r="39" spans="1:36" ht="9" customHeight="1">
      <c r="A39" s="60"/>
      <c r="B39" s="61"/>
      <c r="C39" s="61"/>
      <c r="D39" s="61"/>
      <c r="E39" s="61"/>
      <c r="F39" s="61"/>
      <c r="G39" s="61"/>
      <c r="H39" s="61"/>
      <c r="I39" s="61"/>
      <c r="J39" s="61"/>
      <c r="K39" s="61"/>
      <c r="L39" s="61"/>
      <c r="M39" s="61"/>
      <c r="N39" s="61"/>
      <c r="O39" s="61"/>
      <c r="P39" s="61"/>
      <c r="Q39" s="61"/>
      <c r="R39" s="61"/>
      <c r="S39" s="61"/>
      <c r="T39" s="61"/>
      <c r="U39" s="61"/>
      <c r="V39" s="61"/>
      <c r="W39" s="61"/>
      <c r="X39" s="172"/>
      <c r="Y39" s="172"/>
      <c r="Z39" s="172"/>
      <c r="AA39" s="172"/>
      <c r="AB39" s="61"/>
      <c r="AC39" s="61"/>
      <c r="AD39" s="61"/>
      <c r="AE39" s="61"/>
      <c r="AF39" s="61"/>
      <c r="AG39" s="61"/>
      <c r="AH39" s="61"/>
      <c r="AI39" s="61"/>
      <c r="AJ39" s="62"/>
    </row>
    <row r="40" spans="1:36" ht="14.25">
      <c r="A40" s="60"/>
      <c r="B40" s="106"/>
      <c r="C40" s="120"/>
      <c r="D40" s="120"/>
      <c r="E40" s="61"/>
      <c r="F40" s="61"/>
      <c r="G40" s="106"/>
      <c r="H40" s="120"/>
      <c r="I40" s="61"/>
      <c r="J40" s="61"/>
      <c r="K40" s="106"/>
      <c r="L40" s="120"/>
      <c r="M40" s="61"/>
      <c r="N40" s="106"/>
      <c r="O40" s="61"/>
      <c r="P40" s="61"/>
      <c r="Q40" s="106"/>
      <c r="R40" s="120"/>
      <c r="S40" s="61" t="s">
        <v>104</v>
      </c>
      <c r="T40" s="61"/>
      <c r="U40" s="106"/>
      <c r="V40" s="197">
        <f>SUM(V28:X38)</f>
        <v>0</v>
      </c>
      <c r="W40" s="198"/>
      <c r="X40" s="199"/>
      <c r="Y40" s="61" t="s">
        <v>39</v>
      </c>
      <c r="AC40" s="61"/>
      <c r="AD40" s="107"/>
      <c r="AE40" s="107"/>
      <c r="AF40" s="107"/>
      <c r="AG40" s="107"/>
      <c r="AH40" s="107"/>
      <c r="AI40" s="107"/>
      <c r="AJ40" s="62"/>
    </row>
    <row r="41" spans="1:36">
      <c r="A41" s="80"/>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2"/>
    </row>
    <row r="42" spans="1:36">
      <c r="A42" s="126"/>
      <c r="B42" s="103"/>
      <c r="C42" s="66"/>
      <c r="D42" s="66"/>
      <c r="E42" s="66"/>
      <c r="F42" s="66"/>
      <c r="G42" s="66"/>
      <c r="H42" s="66"/>
      <c r="I42" s="66"/>
      <c r="J42" s="66"/>
      <c r="K42" s="66"/>
      <c r="L42" s="66"/>
      <c r="M42" s="66"/>
      <c r="N42" s="66"/>
      <c r="O42" s="66"/>
      <c r="P42" s="66"/>
      <c r="Q42" s="131" t="s">
        <v>97</v>
      </c>
      <c r="R42" s="191"/>
      <c r="S42" s="191"/>
      <c r="T42" s="191"/>
      <c r="U42" s="191"/>
      <c r="V42" s="191"/>
      <c r="W42" s="191"/>
      <c r="X42" s="191"/>
      <c r="Y42" s="191"/>
      <c r="Z42" s="192"/>
      <c r="AA42" s="204">
        <f>+V40</f>
        <v>0</v>
      </c>
      <c r="AB42" s="205"/>
      <c r="AC42" s="205"/>
      <c r="AD42" s="205"/>
      <c r="AE42" s="205"/>
      <c r="AF42" s="205"/>
      <c r="AG42" s="70" t="s">
        <v>41</v>
      </c>
      <c r="AH42" s="70"/>
      <c r="AI42" s="70"/>
      <c r="AJ42" s="71"/>
    </row>
    <row r="43" spans="1:36">
      <c r="A43" s="103"/>
      <c r="B43" s="128"/>
      <c r="C43" s="66"/>
      <c r="D43" s="66"/>
      <c r="E43" s="66"/>
      <c r="F43" s="66"/>
      <c r="G43" s="66"/>
      <c r="H43" s="66"/>
      <c r="I43" s="66"/>
      <c r="J43" s="66"/>
      <c r="K43" s="66"/>
      <c r="L43" s="66"/>
      <c r="M43" s="66"/>
      <c r="N43" s="66"/>
      <c r="O43" s="66"/>
      <c r="P43" s="66"/>
      <c r="Q43" s="193"/>
      <c r="R43" s="194"/>
      <c r="S43" s="194"/>
      <c r="T43" s="194"/>
      <c r="U43" s="194"/>
      <c r="V43" s="194"/>
      <c r="W43" s="194"/>
      <c r="X43" s="194"/>
      <c r="Y43" s="194"/>
      <c r="Z43" s="195"/>
      <c r="AA43" s="206"/>
      <c r="AB43" s="207"/>
      <c r="AC43" s="207"/>
      <c r="AD43" s="207"/>
      <c r="AE43" s="207"/>
      <c r="AF43" s="207"/>
      <c r="AG43" s="75"/>
      <c r="AH43" s="75"/>
      <c r="AI43" s="75"/>
      <c r="AJ43" s="76"/>
    </row>
    <row r="44" spans="1:36" ht="14.25" thickBo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row>
    <row r="45" spans="1:36" ht="14.25" thickTop="1">
      <c r="A45" s="59"/>
      <c r="B45" s="120"/>
      <c r="C45" s="83" t="s">
        <v>98</v>
      </c>
      <c r="D45" s="83"/>
      <c r="E45" s="83"/>
      <c r="F45" s="83"/>
      <c r="G45" s="83"/>
      <c r="H45" s="83"/>
      <c r="I45" s="83"/>
      <c r="J45" s="83"/>
      <c r="K45" s="83"/>
      <c r="L45" s="83"/>
      <c r="O45" s="84" t="s">
        <v>97</v>
      </c>
      <c r="P45" s="85"/>
      <c r="Q45" s="85"/>
      <c r="R45" s="85"/>
      <c r="S45" s="85"/>
      <c r="T45" s="85"/>
      <c r="U45" s="85"/>
      <c r="V45" s="85"/>
      <c r="W45" s="85"/>
      <c r="X45" s="86"/>
      <c r="AA45" s="87" t="s">
        <v>40</v>
      </c>
      <c r="AB45" s="88"/>
      <c r="AC45" s="88"/>
      <c r="AD45" s="88"/>
      <c r="AE45" s="88"/>
      <c r="AF45" s="88"/>
      <c r="AG45" s="88"/>
      <c r="AH45" s="88"/>
      <c r="AI45" s="88"/>
      <c r="AJ45" s="89"/>
    </row>
    <row r="46" spans="1:36" ht="13.5" customHeight="1">
      <c r="A46" s="59"/>
      <c r="B46" s="139"/>
      <c r="C46" s="134">
        <f>AA21</f>
        <v>0</v>
      </c>
      <c r="D46" s="135"/>
      <c r="E46" s="135"/>
      <c r="F46" s="135"/>
      <c r="G46" s="135"/>
      <c r="H46" s="135"/>
      <c r="I46" s="85" t="s">
        <v>55</v>
      </c>
      <c r="J46" s="85"/>
      <c r="K46" s="85"/>
      <c r="L46" s="86"/>
      <c r="M46" s="92" t="s">
        <v>1</v>
      </c>
      <c r="N46" s="71"/>
      <c r="O46" s="136">
        <f>AA42</f>
        <v>0</v>
      </c>
      <c r="P46" s="137"/>
      <c r="Q46" s="137"/>
      <c r="R46" s="137"/>
      <c r="S46" s="137"/>
      <c r="T46" s="137"/>
      <c r="U46" s="95" t="s">
        <v>55</v>
      </c>
      <c r="V46" s="95"/>
      <c r="W46" s="95"/>
      <c r="X46" s="132"/>
      <c r="Y46" s="92" t="s">
        <v>0</v>
      </c>
      <c r="Z46" s="70"/>
      <c r="AA46" s="138">
        <f>C46-O46</f>
        <v>0</v>
      </c>
      <c r="AB46" s="137"/>
      <c r="AC46" s="137"/>
      <c r="AD46" s="137"/>
      <c r="AE46" s="137"/>
      <c r="AF46" s="137"/>
      <c r="AG46" s="95" t="s">
        <v>55</v>
      </c>
      <c r="AH46" s="95"/>
      <c r="AI46" s="95"/>
      <c r="AJ46" s="96"/>
    </row>
    <row r="47" spans="1:36" ht="14.25" customHeight="1" thickBot="1">
      <c r="A47" s="139"/>
      <c r="B47" s="139"/>
      <c r="C47" s="134"/>
      <c r="D47" s="135"/>
      <c r="E47" s="135"/>
      <c r="F47" s="135"/>
      <c r="G47" s="135"/>
      <c r="H47" s="135"/>
      <c r="I47" s="85"/>
      <c r="J47" s="85"/>
      <c r="K47" s="85"/>
      <c r="L47" s="86"/>
      <c r="M47" s="92"/>
      <c r="N47" s="71"/>
      <c r="O47" s="140"/>
      <c r="P47" s="141"/>
      <c r="Q47" s="141"/>
      <c r="R47" s="141"/>
      <c r="S47" s="141"/>
      <c r="T47" s="141"/>
      <c r="U47" s="75"/>
      <c r="V47" s="75"/>
      <c r="W47" s="75"/>
      <c r="X47" s="76"/>
      <c r="Y47" s="92"/>
      <c r="Z47" s="70"/>
      <c r="AA47" s="142"/>
      <c r="AB47" s="143"/>
      <c r="AC47" s="143"/>
      <c r="AD47" s="143"/>
      <c r="AE47" s="143"/>
      <c r="AF47" s="143"/>
      <c r="AG47" s="101"/>
      <c r="AH47" s="101"/>
      <c r="AI47" s="101"/>
      <c r="AJ47" s="102"/>
    </row>
    <row r="48" spans="1:36" ht="14.25" thickTop="1"/>
    <row r="49" spans="2:36" ht="15" thickBot="1">
      <c r="C49" s="103"/>
      <c r="D49" s="103"/>
      <c r="E49" s="103"/>
      <c r="F49" s="103"/>
      <c r="G49" s="103"/>
      <c r="H49" s="103"/>
      <c r="I49" s="103"/>
      <c r="J49" s="103"/>
      <c r="Q49" s="168"/>
      <c r="U49" s="61"/>
    </row>
    <row r="50" spans="2:36" ht="17.25" thickTop="1">
      <c r="C50" s="103" t="s">
        <v>42</v>
      </c>
      <c r="D50" s="103"/>
      <c r="E50" s="103"/>
      <c r="F50" s="103"/>
      <c r="G50" s="103"/>
      <c r="H50" s="103"/>
      <c r="I50" s="103"/>
      <c r="J50" s="103" t="s">
        <v>102</v>
      </c>
      <c r="Q50" s="168"/>
      <c r="U50" s="61" t="s">
        <v>17</v>
      </c>
      <c r="X50" s="61"/>
      <c r="Y50" s="61"/>
      <c r="AA50" s="87" t="s">
        <v>56</v>
      </c>
      <c r="AB50" s="88"/>
      <c r="AC50" s="88"/>
      <c r="AD50" s="88"/>
      <c r="AE50" s="88"/>
      <c r="AF50" s="88"/>
      <c r="AG50" s="88"/>
      <c r="AH50" s="88"/>
      <c r="AI50" s="88"/>
      <c r="AJ50" s="89"/>
    </row>
    <row r="51" spans="2:36" ht="13.5" customHeight="1">
      <c r="C51" s="108">
        <f>AA46</f>
        <v>0</v>
      </c>
      <c r="D51" s="109"/>
      <c r="E51" s="110"/>
      <c r="F51" s="78" t="s">
        <v>68</v>
      </c>
      <c r="G51" s="173"/>
      <c r="H51" s="173" t="s">
        <v>43</v>
      </c>
      <c r="I51" s="173"/>
      <c r="J51" s="17"/>
      <c r="K51" s="21"/>
      <c r="L51" s="19"/>
      <c r="M51" s="78" t="s">
        <v>69</v>
      </c>
      <c r="N51" s="173"/>
      <c r="O51" s="173"/>
      <c r="P51" s="173"/>
      <c r="Q51" s="61" t="s">
        <v>7</v>
      </c>
      <c r="R51" s="160">
        <v>1000</v>
      </c>
      <c r="S51" s="160"/>
      <c r="T51" s="61" t="s">
        <v>3</v>
      </c>
      <c r="U51" s="160">
        <v>0.45200000000000001</v>
      </c>
      <c r="V51" s="209"/>
      <c r="W51" s="61"/>
      <c r="X51" s="173"/>
      <c r="Y51" s="70" t="s">
        <v>0</v>
      </c>
      <c r="Z51" s="70"/>
      <c r="AA51" s="138">
        <f>ROUND(+C51*J51/R51*U51,3)</f>
        <v>0</v>
      </c>
      <c r="AB51" s="137"/>
      <c r="AC51" s="137"/>
      <c r="AD51" s="137"/>
      <c r="AE51" s="137"/>
      <c r="AF51" s="137"/>
      <c r="AG51" s="95" t="s">
        <v>53</v>
      </c>
      <c r="AH51" s="95"/>
      <c r="AI51" s="95"/>
      <c r="AJ51" s="96"/>
    </row>
    <row r="52" spans="2:36" ht="14.25" customHeight="1" thickBot="1">
      <c r="C52" s="173"/>
      <c r="D52" s="173"/>
      <c r="E52" s="173"/>
      <c r="F52" s="173"/>
      <c r="G52" s="173"/>
      <c r="H52" s="173"/>
      <c r="I52" s="173"/>
      <c r="J52" s="173"/>
      <c r="K52" s="173"/>
      <c r="L52" s="173"/>
      <c r="M52" s="173"/>
      <c r="N52" s="173"/>
      <c r="O52" s="173"/>
      <c r="P52" s="173"/>
      <c r="Q52" s="173"/>
      <c r="R52" s="173"/>
      <c r="S52" s="173"/>
      <c r="T52" s="173"/>
      <c r="U52" s="173"/>
      <c r="V52" s="173"/>
      <c r="W52" s="173"/>
      <c r="X52" s="173"/>
      <c r="Y52" s="70"/>
      <c r="Z52" s="70"/>
      <c r="AA52" s="142"/>
      <c r="AB52" s="143"/>
      <c r="AC52" s="143"/>
      <c r="AD52" s="143"/>
      <c r="AE52" s="143"/>
      <c r="AF52" s="143"/>
      <c r="AG52" s="101"/>
      <c r="AH52" s="101"/>
      <c r="AI52" s="101"/>
      <c r="AJ52" s="102"/>
    </row>
    <row r="53" spans="2:36" ht="14.25" thickTop="1"/>
    <row r="54" spans="2:36">
      <c r="B54" s="48" t="s">
        <v>109</v>
      </c>
    </row>
    <row r="55" spans="2:36">
      <c r="B55" s="61" t="s">
        <v>106</v>
      </c>
      <c r="J55" s="48" t="s">
        <v>111</v>
      </c>
      <c r="P55" s="48" t="s">
        <v>110</v>
      </c>
      <c r="AA55" s="106" t="s">
        <v>38</v>
      </c>
      <c r="AB55" s="61"/>
      <c r="AC55" s="106"/>
      <c r="AD55" s="106"/>
      <c r="AE55" s="106"/>
      <c r="AF55" s="106"/>
      <c r="AG55" s="106"/>
      <c r="AH55" s="106"/>
    </row>
    <row r="56" spans="2:36" ht="14.25">
      <c r="B56" s="17"/>
      <c r="C56" s="19"/>
      <c r="D56" s="61" t="s">
        <v>107</v>
      </c>
      <c r="E56" s="61" t="s">
        <v>3</v>
      </c>
      <c r="F56" s="103">
        <v>30</v>
      </c>
      <c r="G56" s="61" t="s">
        <v>39</v>
      </c>
      <c r="H56" s="103"/>
      <c r="I56" s="113" t="s">
        <v>108</v>
      </c>
      <c r="J56" s="108">
        <f>+B56*30</f>
        <v>0</v>
      </c>
      <c r="K56" s="208"/>
      <c r="L56" s="185"/>
      <c r="M56" s="61" t="s">
        <v>39</v>
      </c>
      <c r="N56" s="103"/>
      <c r="O56" s="103"/>
      <c r="P56" s="17"/>
      <c r="Q56" s="21"/>
      <c r="R56" s="19"/>
      <c r="S56" s="103" t="s">
        <v>112</v>
      </c>
      <c r="AA56" s="179"/>
      <c r="AB56" s="180"/>
      <c r="AC56" s="180"/>
      <c r="AD56" s="180"/>
      <c r="AE56" s="180"/>
      <c r="AF56" s="180"/>
      <c r="AG56" s="180"/>
      <c r="AH56" s="181"/>
    </row>
    <row r="57" spans="2:36" ht="9" customHeight="1">
      <c r="B57" s="103"/>
      <c r="C57" s="103"/>
      <c r="D57" s="103"/>
      <c r="E57" s="103"/>
      <c r="F57" s="103"/>
      <c r="G57" s="103"/>
      <c r="H57" s="103"/>
      <c r="I57" s="103"/>
      <c r="J57" s="103"/>
      <c r="K57" s="103"/>
      <c r="L57" s="103"/>
      <c r="M57" s="103"/>
      <c r="N57" s="103"/>
      <c r="O57" s="103"/>
      <c r="P57" s="103"/>
      <c r="Q57" s="103"/>
      <c r="R57" s="103"/>
      <c r="S57" s="103"/>
    </row>
    <row r="58" spans="2:36" ht="14.25">
      <c r="B58" s="17"/>
      <c r="C58" s="19"/>
      <c r="D58" s="61" t="s">
        <v>107</v>
      </c>
      <c r="E58" s="61" t="s">
        <v>3</v>
      </c>
      <c r="F58" s="103">
        <v>30</v>
      </c>
      <c r="G58" s="61" t="s">
        <v>39</v>
      </c>
      <c r="H58" s="103"/>
      <c r="I58" s="113" t="s">
        <v>108</v>
      </c>
      <c r="J58" s="108">
        <f>+B58*30</f>
        <v>0</v>
      </c>
      <c r="K58" s="208"/>
      <c r="L58" s="185"/>
      <c r="M58" s="61" t="s">
        <v>39</v>
      </c>
      <c r="N58" s="103"/>
      <c r="O58" s="103"/>
      <c r="P58" s="17"/>
      <c r="Q58" s="21"/>
      <c r="R58" s="19"/>
      <c r="S58" s="103" t="s">
        <v>112</v>
      </c>
      <c r="AA58" s="179"/>
      <c r="AB58" s="180"/>
      <c r="AC58" s="180"/>
      <c r="AD58" s="180"/>
      <c r="AE58" s="180"/>
      <c r="AF58" s="180"/>
      <c r="AG58" s="180"/>
      <c r="AH58" s="181"/>
    </row>
    <row r="59" spans="2:36" ht="9" customHeight="1">
      <c r="B59" s="103"/>
      <c r="C59" s="103"/>
      <c r="D59" s="103"/>
      <c r="E59" s="103"/>
      <c r="F59" s="103"/>
      <c r="G59" s="103"/>
      <c r="H59" s="103"/>
      <c r="I59" s="103"/>
      <c r="J59" s="103"/>
      <c r="K59" s="103"/>
      <c r="L59" s="103"/>
      <c r="M59" s="103"/>
      <c r="N59" s="103"/>
      <c r="O59" s="103"/>
      <c r="P59" s="103"/>
      <c r="Q59" s="103"/>
      <c r="R59" s="103"/>
      <c r="S59" s="103"/>
    </row>
    <row r="60" spans="2:36" ht="14.25">
      <c r="B60" s="17"/>
      <c r="C60" s="19"/>
      <c r="D60" s="61" t="s">
        <v>107</v>
      </c>
      <c r="E60" s="61" t="s">
        <v>3</v>
      </c>
      <c r="F60" s="103">
        <v>30</v>
      </c>
      <c r="G60" s="61" t="s">
        <v>39</v>
      </c>
      <c r="H60" s="103"/>
      <c r="I60" s="113" t="s">
        <v>108</v>
      </c>
      <c r="J60" s="108">
        <f>+B60*30</f>
        <v>0</v>
      </c>
      <c r="K60" s="208"/>
      <c r="L60" s="185"/>
      <c r="M60" s="61" t="s">
        <v>39</v>
      </c>
      <c r="N60" s="103"/>
      <c r="O60" s="103"/>
      <c r="P60" s="17"/>
      <c r="Q60" s="21"/>
      <c r="R60" s="19"/>
      <c r="S60" s="103" t="s">
        <v>112</v>
      </c>
      <c r="AA60" s="179"/>
      <c r="AB60" s="180"/>
      <c r="AC60" s="180"/>
      <c r="AD60" s="180"/>
      <c r="AE60" s="180"/>
      <c r="AF60" s="180"/>
      <c r="AG60" s="180"/>
      <c r="AH60" s="181"/>
    </row>
    <row r="61" spans="2:36" ht="9" customHeight="1">
      <c r="B61" s="103"/>
      <c r="C61" s="103"/>
      <c r="D61" s="103"/>
      <c r="E61" s="103"/>
      <c r="F61" s="103"/>
      <c r="G61" s="103"/>
      <c r="H61" s="103"/>
      <c r="I61" s="103"/>
      <c r="J61" s="103"/>
      <c r="K61" s="103"/>
      <c r="L61" s="103"/>
      <c r="M61" s="103"/>
      <c r="N61" s="103"/>
      <c r="O61" s="103"/>
      <c r="P61" s="103"/>
      <c r="Q61" s="103"/>
      <c r="R61" s="103"/>
      <c r="S61" s="103"/>
    </row>
    <row r="62" spans="2:36" ht="14.25">
      <c r="B62" s="17"/>
      <c r="C62" s="19"/>
      <c r="D62" s="61" t="s">
        <v>107</v>
      </c>
      <c r="E62" s="61" t="s">
        <v>3</v>
      </c>
      <c r="F62" s="103">
        <v>30</v>
      </c>
      <c r="G62" s="61" t="s">
        <v>39</v>
      </c>
      <c r="H62" s="103"/>
      <c r="I62" s="113" t="s">
        <v>108</v>
      </c>
      <c r="J62" s="108">
        <f>+B62*30</f>
        <v>0</v>
      </c>
      <c r="K62" s="208"/>
      <c r="L62" s="185"/>
      <c r="M62" s="61" t="s">
        <v>39</v>
      </c>
      <c r="N62" s="103"/>
      <c r="O62" s="103"/>
      <c r="P62" s="17"/>
      <c r="Q62" s="21"/>
      <c r="R62" s="19"/>
      <c r="S62" s="103" t="s">
        <v>112</v>
      </c>
      <c r="AA62" s="179"/>
      <c r="AB62" s="180"/>
      <c r="AC62" s="180"/>
      <c r="AD62" s="180"/>
      <c r="AE62" s="180"/>
      <c r="AF62" s="180"/>
      <c r="AG62" s="180"/>
      <c r="AH62" s="181"/>
    </row>
    <row r="63" spans="2:36" ht="9" customHeight="1">
      <c r="B63" s="103"/>
      <c r="C63" s="103"/>
      <c r="D63" s="103"/>
      <c r="E63" s="103"/>
      <c r="F63" s="103"/>
      <c r="G63" s="103"/>
      <c r="H63" s="103"/>
      <c r="I63" s="103"/>
      <c r="J63" s="103"/>
      <c r="K63" s="103"/>
      <c r="L63" s="103"/>
      <c r="M63" s="103"/>
      <c r="N63" s="103"/>
      <c r="O63" s="103"/>
      <c r="P63" s="103"/>
      <c r="Q63" s="103"/>
      <c r="R63" s="103"/>
      <c r="S63" s="103"/>
    </row>
    <row r="64" spans="2:36" ht="14.25">
      <c r="B64" s="17"/>
      <c r="C64" s="19"/>
      <c r="D64" s="61" t="s">
        <v>107</v>
      </c>
      <c r="E64" s="61" t="s">
        <v>3</v>
      </c>
      <c r="F64" s="103">
        <v>30</v>
      </c>
      <c r="G64" s="61" t="s">
        <v>39</v>
      </c>
      <c r="H64" s="103"/>
      <c r="I64" s="113" t="s">
        <v>108</v>
      </c>
      <c r="J64" s="108">
        <f>+B64*30</f>
        <v>0</v>
      </c>
      <c r="K64" s="208"/>
      <c r="L64" s="185"/>
      <c r="M64" s="61" t="s">
        <v>39</v>
      </c>
      <c r="N64" s="103"/>
      <c r="O64" s="103"/>
      <c r="P64" s="17"/>
      <c r="Q64" s="21"/>
      <c r="R64" s="19"/>
      <c r="S64" s="103" t="s">
        <v>112</v>
      </c>
      <c r="AA64" s="179"/>
      <c r="AB64" s="180"/>
      <c r="AC64" s="180"/>
      <c r="AD64" s="180"/>
      <c r="AE64" s="180"/>
      <c r="AF64" s="180"/>
      <c r="AG64" s="180"/>
      <c r="AH64" s="181"/>
    </row>
  </sheetData>
  <sheetProtection algorithmName="SHA-512" hashValue="jrdKljy69Ijr8/3f9CkmpTYbiS3f47LjTn5r7aSuoojgH7ac9SlR0IHLXCzXZ8DV5wGA1npD8SztwEX2LWKY0A==" saltValue="sxVzXWMMBsXEkYWchnP96w==" spinCount="100000" sheet="1" objects="1" scenarios="1" selectLockedCells="1"/>
  <mergeCells count="122">
    <mergeCell ref="B62:C62"/>
    <mergeCell ref="J62:L62"/>
    <mergeCell ref="P62:R62"/>
    <mergeCell ref="AA62:AH62"/>
    <mergeCell ref="B64:C64"/>
    <mergeCell ref="J64:L64"/>
    <mergeCell ref="P64:R64"/>
    <mergeCell ref="AA64:AH64"/>
    <mergeCell ref="B58:C58"/>
    <mergeCell ref="J58:L58"/>
    <mergeCell ref="AA58:AH58"/>
    <mergeCell ref="B60:C60"/>
    <mergeCell ref="J60:L60"/>
    <mergeCell ref="AA60:AH60"/>
    <mergeCell ref="P56:R56"/>
    <mergeCell ref="P58:R58"/>
    <mergeCell ref="P60:R60"/>
    <mergeCell ref="P38:R38"/>
    <mergeCell ref="V38:X38"/>
    <mergeCell ref="AB38:AI38"/>
    <mergeCell ref="V40:X40"/>
    <mergeCell ref="B56:C56"/>
    <mergeCell ref="J56:L56"/>
    <mergeCell ref="AA56:AH56"/>
    <mergeCell ref="O46:T47"/>
    <mergeCell ref="AA51:AF52"/>
    <mergeCell ref="Y51:Z52"/>
    <mergeCell ref="R51:S51"/>
    <mergeCell ref="AG51:AJ52"/>
    <mergeCell ref="C45:L45"/>
    <mergeCell ref="O45:X45"/>
    <mergeCell ref="AA45:AJ45"/>
    <mergeCell ref="C46:H47"/>
    <mergeCell ref="AA46:AF47"/>
    <mergeCell ref="AG46:AJ47"/>
    <mergeCell ref="AB28:AI28"/>
    <mergeCell ref="P30:R30"/>
    <mergeCell ref="V30:X30"/>
    <mergeCell ref="AB30:AI30"/>
    <mergeCell ref="P13:R13"/>
    <mergeCell ref="V13:X13"/>
    <mergeCell ref="AB13:AI13"/>
    <mergeCell ref="P15:R15"/>
    <mergeCell ref="V15:X15"/>
    <mergeCell ref="AB15:AI15"/>
    <mergeCell ref="P17:R17"/>
    <mergeCell ref="V17:X17"/>
    <mergeCell ref="AB17:AI17"/>
    <mergeCell ref="AG21:AJ22"/>
    <mergeCell ref="A24:AJ24"/>
    <mergeCell ref="B28:D28"/>
    <mergeCell ref="H28:I28"/>
    <mergeCell ref="L28:M28"/>
    <mergeCell ref="H30:I30"/>
    <mergeCell ref="L30:M30"/>
    <mergeCell ref="B17:D17"/>
    <mergeCell ref="P7:R7"/>
    <mergeCell ref="V7:X7"/>
    <mergeCell ref="AB7:AI7"/>
    <mergeCell ref="P9:R9"/>
    <mergeCell ref="V9:X9"/>
    <mergeCell ref="AB9:AI9"/>
    <mergeCell ref="P11:R11"/>
    <mergeCell ref="V11:X11"/>
    <mergeCell ref="AB11:AI11"/>
    <mergeCell ref="AA1:AJ2"/>
    <mergeCell ref="H7:I7"/>
    <mergeCell ref="L7:M7"/>
    <mergeCell ref="H9:I9"/>
    <mergeCell ref="L9:M9"/>
    <mergeCell ref="H11:I11"/>
    <mergeCell ref="AA42:AF43"/>
    <mergeCell ref="H32:I32"/>
    <mergeCell ref="L32:M32"/>
    <mergeCell ref="L34:M34"/>
    <mergeCell ref="H34:I34"/>
    <mergeCell ref="H38:I38"/>
    <mergeCell ref="L38:M38"/>
    <mergeCell ref="L11:M11"/>
    <mergeCell ref="H15:I15"/>
    <mergeCell ref="H36:I36"/>
    <mergeCell ref="AA21:AF22"/>
    <mergeCell ref="A3:AJ3"/>
    <mergeCell ref="B7:D7"/>
    <mergeCell ref="B11:D11"/>
    <mergeCell ref="H17:I17"/>
    <mergeCell ref="B9:D9"/>
    <mergeCell ref="B15:D15"/>
    <mergeCell ref="L15:M15"/>
    <mergeCell ref="AA50:AJ50"/>
    <mergeCell ref="AG42:AJ43"/>
    <mergeCell ref="B32:D32"/>
    <mergeCell ref="B34:D34"/>
    <mergeCell ref="Q42:Z43"/>
    <mergeCell ref="U46:X47"/>
    <mergeCell ref="Y46:Z47"/>
    <mergeCell ref="L36:M36"/>
    <mergeCell ref="J51:L51"/>
    <mergeCell ref="C51:E51"/>
    <mergeCell ref="P32:R32"/>
    <mergeCell ref="V32:X32"/>
    <mergeCell ref="AB32:AI32"/>
    <mergeCell ref="P34:R34"/>
    <mergeCell ref="V34:X34"/>
    <mergeCell ref="AB34:AI34"/>
    <mergeCell ref="P36:R36"/>
    <mergeCell ref="V36:X36"/>
    <mergeCell ref="AB36:AI36"/>
    <mergeCell ref="H13:I13"/>
    <mergeCell ref="L13:M13"/>
    <mergeCell ref="L17:M17"/>
    <mergeCell ref="B13:D13"/>
    <mergeCell ref="Q21:Z22"/>
    <mergeCell ref="B30:D30"/>
    <mergeCell ref="B36:D36"/>
    <mergeCell ref="B38:D38"/>
    <mergeCell ref="U51:V51"/>
    <mergeCell ref="I46:L47"/>
    <mergeCell ref="M46:N47"/>
    <mergeCell ref="V19:X19"/>
    <mergeCell ref="P28:R28"/>
    <mergeCell ref="V28:X28"/>
  </mergeCells>
  <phoneticPr fontId="11"/>
  <conditionalFormatting sqref="B7:D7 B9:D9 B11:D11 B13:D13 B15:D15 B17:D17 H17:I17 H15:I15 H13:I13 H11:I11 H9:I9 H7:I7 L7:M7 L9:M9 L11:M11 L13:M13 L15:M15 L17:M17 AB7:AI7 AB9:AI9 AB11:AI11 AB13:AI13 AB15:AI15 AB17:AI17">
    <cfRule type="containsBlanks" dxfId="4" priority="3">
      <formula>LEN(TRIM(B7))=0</formula>
    </cfRule>
  </conditionalFormatting>
  <conditionalFormatting sqref="B28:D28 B30:D30 B32:D32 B34:D34 B36:D36 B38:D38 H38:I38 H36:I36 H34:I34 H32:I32 H30:I30 H28:I28 L28:M28 L30:M30 L32:M32 L34:M34 L36:M36 L38:M38 AB28:AI28 AB30:AI30 AB32:AI32 AB34:AI34 AB36:AI36 AB38:AI38">
    <cfRule type="containsBlanks" dxfId="3" priority="2">
      <formula>LEN(TRIM(B28))=0</formula>
    </cfRule>
  </conditionalFormatting>
  <conditionalFormatting sqref="J51:L51 B56:C56 B58:C58 B60:C60 B62:C62 B64:C64 P56:R56 P58:R58 P60:R60 P62:R62 P64:R64 AA56:AH56 AA58:AH58 AA60:AH60 AA62:AH62 AA64:AH64">
    <cfRule type="containsBlanks" dxfId="2" priority="1">
      <formula>LEN(TRIM(B51))=0</formula>
    </cfRule>
  </conditionalFormatting>
  <dataValidations count="1">
    <dataValidation type="list" allowBlank="1" showInputMessage="1" showErrorMessage="1" sqref="J51:L51">
      <formula1>"17.3,11.9"</formula1>
    </dataValidation>
  </dataValidations>
  <printOptions horizont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6"/>
  <sheetViews>
    <sheetView view="pageBreakPreview" zoomScale="85" zoomScaleNormal="100" zoomScaleSheetLayoutView="85" workbookViewId="0">
      <selection activeCell="X19" sqref="X19:AA19"/>
    </sheetView>
  </sheetViews>
  <sheetFormatPr defaultRowHeight="13.5"/>
  <cols>
    <col min="1" max="35" width="2.625" style="48" customWidth="1"/>
    <col min="36" max="36" width="1.875" style="48" customWidth="1"/>
    <col min="37" max="41" width="2.625" style="48" customWidth="1"/>
    <col min="42" max="16384" width="9" style="48"/>
  </cols>
  <sheetData>
    <row r="1" spans="1:37">
      <c r="AA1" s="131" t="s">
        <v>32</v>
      </c>
      <c r="AB1" s="95"/>
      <c r="AC1" s="95"/>
      <c r="AD1" s="95"/>
      <c r="AE1" s="95"/>
      <c r="AF1" s="95"/>
      <c r="AG1" s="95"/>
      <c r="AH1" s="95"/>
      <c r="AI1" s="95"/>
      <c r="AJ1" s="132"/>
    </row>
    <row r="2" spans="1:37">
      <c r="AA2" s="133"/>
      <c r="AB2" s="75"/>
      <c r="AC2" s="75"/>
      <c r="AD2" s="75"/>
      <c r="AE2" s="75"/>
      <c r="AF2" s="75"/>
      <c r="AG2" s="75"/>
      <c r="AH2" s="75"/>
      <c r="AI2" s="75"/>
      <c r="AJ2" s="76"/>
    </row>
    <row r="3" spans="1:37">
      <c r="A3" s="55" t="s">
        <v>80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106"/>
    </row>
    <row r="4" spans="1:37">
      <c r="A4" s="149"/>
      <c r="B4" s="150" t="s">
        <v>86</v>
      </c>
      <c r="C4" s="150"/>
      <c r="D4" s="150"/>
      <c r="E4" s="150"/>
      <c r="F4" s="151"/>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2"/>
    </row>
    <row r="5" spans="1:37">
      <c r="A5" s="60"/>
      <c r="B5" s="61"/>
      <c r="C5" s="61"/>
      <c r="D5" s="61"/>
      <c r="E5" s="61"/>
      <c r="F5" s="59"/>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2"/>
    </row>
    <row r="6" spans="1:37" ht="10.5" customHeight="1">
      <c r="A6" s="60"/>
      <c r="B6" s="61" t="s">
        <v>59</v>
      </c>
      <c r="C6" s="61"/>
      <c r="D6" s="61"/>
      <c r="E6" s="61"/>
      <c r="F6" s="61"/>
      <c r="G6" s="61"/>
      <c r="H6" s="61"/>
      <c r="I6" s="61"/>
      <c r="J6" s="61"/>
      <c r="K6" s="61"/>
      <c r="L6" s="61"/>
      <c r="M6" s="61"/>
      <c r="N6" s="61"/>
      <c r="O6" s="61"/>
      <c r="P6" s="61"/>
      <c r="Q6" s="61"/>
      <c r="R6" s="61"/>
      <c r="S6" s="61"/>
      <c r="T6" s="61" t="s">
        <v>63</v>
      </c>
      <c r="U6" s="61"/>
      <c r="V6" s="61"/>
      <c r="W6" s="61"/>
      <c r="X6" s="61" t="s">
        <v>66</v>
      </c>
      <c r="Y6" s="61"/>
      <c r="Z6" s="61"/>
      <c r="AA6" s="61"/>
      <c r="AB6" s="61"/>
      <c r="AC6" s="61"/>
      <c r="AD6" s="184" t="s">
        <v>38</v>
      </c>
      <c r="AE6" s="184"/>
      <c r="AF6" s="184"/>
      <c r="AG6" s="184"/>
      <c r="AH6" s="184"/>
      <c r="AI6" s="184"/>
      <c r="AJ6" s="62"/>
    </row>
    <row r="7" spans="1:37">
      <c r="A7" s="60"/>
      <c r="B7" s="20"/>
      <c r="C7" s="25"/>
      <c r="D7" s="61" t="s">
        <v>2</v>
      </c>
      <c r="E7" s="61" t="s">
        <v>3</v>
      </c>
      <c r="F7" s="17"/>
      <c r="G7" s="19"/>
      <c r="H7" s="61" t="s">
        <v>10</v>
      </c>
      <c r="I7" s="61" t="s">
        <v>3</v>
      </c>
      <c r="J7" s="17"/>
      <c r="K7" s="19"/>
      <c r="L7" s="61" t="s">
        <v>4</v>
      </c>
      <c r="M7" s="61"/>
      <c r="N7" s="61"/>
      <c r="O7" s="61" t="s">
        <v>3</v>
      </c>
      <c r="P7" s="17"/>
      <c r="Q7" s="19"/>
      <c r="R7" s="61" t="s">
        <v>6</v>
      </c>
      <c r="S7" s="61" t="s">
        <v>3</v>
      </c>
      <c r="T7" s="17"/>
      <c r="U7" s="19"/>
      <c r="V7" s="120" t="s">
        <v>64</v>
      </c>
      <c r="W7" s="61" t="s">
        <v>8</v>
      </c>
      <c r="X7" s="18">
        <f>+B7*F7*J7*P7*T7/100/1000</f>
        <v>0</v>
      </c>
      <c r="Y7" s="182"/>
      <c r="Z7" s="182"/>
      <c r="AA7" s="183"/>
      <c r="AB7" s="120" t="s">
        <v>16</v>
      </c>
      <c r="AC7" s="61"/>
      <c r="AD7" s="26"/>
      <c r="AE7" s="27"/>
      <c r="AF7" s="27"/>
      <c r="AG7" s="27"/>
      <c r="AH7" s="27"/>
      <c r="AI7" s="28"/>
      <c r="AJ7" s="62"/>
    </row>
    <row r="8" spans="1:37" ht="9" customHeight="1">
      <c r="A8" s="60"/>
      <c r="B8" s="186"/>
      <c r="C8" s="186"/>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2"/>
    </row>
    <row r="9" spans="1:37">
      <c r="A9" s="60"/>
      <c r="B9" s="20"/>
      <c r="C9" s="25"/>
      <c r="D9" s="61" t="s">
        <v>2</v>
      </c>
      <c r="E9" s="61" t="s">
        <v>3</v>
      </c>
      <c r="F9" s="17"/>
      <c r="G9" s="19"/>
      <c r="H9" s="61" t="s">
        <v>10</v>
      </c>
      <c r="I9" s="61" t="s">
        <v>3</v>
      </c>
      <c r="J9" s="17"/>
      <c r="K9" s="19"/>
      <c r="L9" s="61" t="s">
        <v>4</v>
      </c>
      <c r="M9" s="61"/>
      <c r="N9" s="61"/>
      <c r="O9" s="61" t="s">
        <v>3</v>
      </c>
      <c r="P9" s="17"/>
      <c r="Q9" s="19"/>
      <c r="R9" s="61" t="s">
        <v>6</v>
      </c>
      <c r="S9" s="61" t="s">
        <v>3</v>
      </c>
      <c r="T9" s="17"/>
      <c r="U9" s="19"/>
      <c r="V9" s="120" t="s">
        <v>64</v>
      </c>
      <c r="W9" s="61" t="s">
        <v>8</v>
      </c>
      <c r="X9" s="18">
        <f>+B9*F9*J9*P9*T9/100/1000</f>
        <v>0</v>
      </c>
      <c r="Y9" s="182"/>
      <c r="Z9" s="182"/>
      <c r="AA9" s="183"/>
      <c r="AB9" s="120" t="s">
        <v>16</v>
      </c>
      <c r="AC9" s="61"/>
      <c r="AD9" s="26"/>
      <c r="AE9" s="27"/>
      <c r="AF9" s="27"/>
      <c r="AG9" s="27"/>
      <c r="AH9" s="27"/>
      <c r="AI9" s="28"/>
      <c r="AJ9" s="62"/>
    </row>
    <row r="10" spans="1:37" ht="9" customHeight="1">
      <c r="A10" s="60"/>
      <c r="B10" s="186"/>
      <c r="C10" s="186"/>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2"/>
    </row>
    <row r="11" spans="1:37">
      <c r="A11" s="60"/>
      <c r="B11" s="20"/>
      <c r="C11" s="25"/>
      <c r="D11" s="61" t="s">
        <v>2</v>
      </c>
      <c r="E11" s="61" t="s">
        <v>3</v>
      </c>
      <c r="F11" s="17"/>
      <c r="G11" s="19"/>
      <c r="H11" s="61" t="s">
        <v>10</v>
      </c>
      <c r="I11" s="61" t="s">
        <v>3</v>
      </c>
      <c r="J11" s="17"/>
      <c r="K11" s="19"/>
      <c r="L11" s="61" t="s">
        <v>4</v>
      </c>
      <c r="M11" s="61"/>
      <c r="N11" s="61"/>
      <c r="O11" s="61" t="s">
        <v>3</v>
      </c>
      <c r="P11" s="17"/>
      <c r="Q11" s="19"/>
      <c r="R11" s="61" t="s">
        <v>6</v>
      </c>
      <c r="S11" s="61" t="s">
        <v>3</v>
      </c>
      <c r="T11" s="17"/>
      <c r="U11" s="19"/>
      <c r="V11" s="120" t="s">
        <v>64</v>
      </c>
      <c r="W11" s="61" t="s">
        <v>8</v>
      </c>
      <c r="X11" s="18">
        <f>+B11*F11*J11*P11*T11/100/1000</f>
        <v>0</v>
      </c>
      <c r="Y11" s="182"/>
      <c r="Z11" s="182"/>
      <c r="AA11" s="183"/>
      <c r="AB11" s="120" t="s">
        <v>16</v>
      </c>
      <c r="AC11" s="61"/>
      <c r="AD11" s="26"/>
      <c r="AE11" s="27"/>
      <c r="AF11" s="27"/>
      <c r="AG11" s="27"/>
      <c r="AH11" s="27"/>
      <c r="AI11" s="28"/>
      <c r="AJ11" s="62"/>
    </row>
    <row r="12" spans="1:37" ht="9" customHeight="1">
      <c r="A12" s="60"/>
      <c r="B12" s="186"/>
      <c r="C12" s="186"/>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7">
      <c r="A13" s="60"/>
      <c r="B13" s="20"/>
      <c r="C13" s="25"/>
      <c r="D13" s="61" t="s">
        <v>2</v>
      </c>
      <c r="E13" s="61" t="s">
        <v>3</v>
      </c>
      <c r="F13" s="17"/>
      <c r="G13" s="19"/>
      <c r="H13" s="61" t="s">
        <v>10</v>
      </c>
      <c r="I13" s="61" t="s">
        <v>3</v>
      </c>
      <c r="J13" s="17"/>
      <c r="K13" s="19"/>
      <c r="L13" s="61" t="s">
        <v>4</v>
      </c>
      <c r="M13" s="61"/>
      <c r="N13" s="61"/>
      <c r="O13" s="61" t="s">
        <v>3</v>
      </c>
      <c r="P13" s="17"/>
      <c r="Q13" s="19"/>
      <c r="R13" s="61" t="s">
        <v>6</v>
      </c>
      <c r="S13" s="61" t="s">
        <v>3</v>
      </c>
      <c r="T13" s="17"/>
      <c r="U13" s="19"/>
      <c r="V13" s="120" t="s">
        <v>64</v>
      </c>
      <c r="W13" s="61" t="s">
        <v>8</v>
      </c>
      <c r="X13" s="18">
        <f>+B13*F13*J13*P13*T13/100/1000</f>
        <v>0</v>
      </c>
      <c r="Y13" s="182"/>
      <c r="Z13" s="182"/>
      <c r="AA13" s="183"/>
      <c r="AB13" s="120" t="s">
        <v>16</v>
      </c>
      <c r="AC13" s="61"/>
      <c r="AD13" s="26"/>
      <c r="AE13" s="27"/>
      <c r="AF13" s="27"/>
      <c r="AG13" s="27"/>
      <c r="AH13" s="27"/>
      <c r="AI13" s="28"/>
      <c r="AJ13" s="62"/>
    </row>
    <row r="14" spans="1:37" ht="9" customHeight="1">
      <c r="A14" s="60"/>
      <c r="B14" s="186"/>
      <c r="C14" s="186"/>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c r="A15" s="60"/>
      <c r="B15" s="20"/>
      <c r="C15" s="25"/>
      <c r="D15" s="61" t="s">
        <v>2</v>
      </c>
      <c r="E15" s="61" t="s">
        <v>3</v>
      </c>
      <c r="F15" s="17"/>
      <c r="G15" s="19"/>
      <c r="H15" s="61" t="s">
        <v>10</v>
      </c>
      <c r="I15" s="61" t="s">
        <v>3</v>
      </c>
      <c r="J15" s="17"/>
      <c r="K15" s="19"/>
      <c r="L15" s="61" t="s">
        <v>4</v>
      </c>
      <c r="M15" s="61"/>
      <c r="N15" s="61"/>
      <c r="O15" s="61" t="s">
        <v>3</v>
      </c>
      <c r="P15" s="17"/>
      <c r="Q15" s="19"/>
      <c r="R15" s="61" t="s">
        <v>6</v>
      </c>
      <c r="S15" s="61" t="s">
        <v>3</v>
      </c>
      <c r="T15" s="17"/>
      <c r="U15" s="19"/>
      <c r="V15" s="120" t="s">
        <v>64</v>
      </c>
      <c r="W15" s="61" t="s">
        <v>8</v>
      </c>
      <c r="X15" s="18">
        <f>+B15*F15*J15*P15*T15/100/1000</f>
        <v>0</v>
      </c>
      <c r="Y15" s="182"/>
      <c r="Z15" s="182"/>
      <c r="AA15" s="183"/>
      <c r="AB15" s="120" t="s">
        <v>16</v>
      </c>
      <c r="AC15" s="61"/>
      <c r="AD15" s="26"/>
      <c r="AE15" s="27"/>
      <c r="AF15" s="27"/>
      <c r="AG15" s="27"/>
      <c r="AH15" s="27"/>
      <c r="AI15" s="28"/>
      <c r="AJ15" s="62"/>
    </row>
    <row r="16" spans="1:37" ht="9" customHeight="1">
      <c r="A16" s="60"/>
      <c r="B16" s="186"/>
      <c r="C16" s="186"/>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c r="A17" s="60"/>
      <c r="B17" s="20"/>
      <c r="C17" s="25"/>
      <c r="D17" s="61" t="s">
        <v>2</v>
      </c>
      <c r="E17" s="61" t="s">
        <v>3</v>
      </c>
      <c r="F17" s="17"/>
      <c r="G17" s="19"/>
      <c r="H17" s="61" t="s">
        <v>10</v>
      </c>
      <c r="I17" s="61" t="s">
        <v>3</v>
      </c>
      <c r="J17" s="17"/>
      <c r="K17" s="19"/>
      <c r="L17" s="61" t="s">
        <v>4</v>
      </c>
      <c r="M17" s="61"/>
      <c r="N17" s="61"/>
      <c r="O17" s="61" t="s">
        <v>3</v>
      </c>
      <c r="P17" s="17"/>
      <c r="Q17" s="19"/>
      <c r="R17" s="61" t="s">
        <v>6</v>
      </c>
      <c r="S17" s="61" t="s">
        <v>3</v>
      </c>
      <c r="T17" s="17"/>
      <c r="U17" s="19"/>
      <c r="V17" s="120" t="s">
        <v>64</v>
      </c>
      <c r="W17" s="61" t="s">
        <v>8</v>
      </c>
      <c r="X17" s="18">
        <f>+B17*F17*J17*P17*T17/100/1000</f>
        <v>0</v>
      </c>
      <c r="Y17" s="182"/>
      <c r="Z17" s="182"/>
      <c r="AA17" s="183"/>
      <c r="AB17" s="120" t="s">
        <v>16</v>
      </c>
      <c r="AC17" s="61"/>
      <c r="AD17" s="26"/>
      <c r="AE17" s="27"/>
      <c r="AF17" s="27"/>
      <c r="AG17" s="27"/>
      <c r="AH17" s="27"/>
      <c r="AI17" s="28"/>
      <c r="AJ17" s="62"/>
    </row>
    <row r="18" spans="1:36" ht="9" customHeight="1">
      <c r="A18" s="60"/>
      <c r="B18" s="186"/>
      <c r="C18" s="186"/>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2"/>
    </row>
    <row r="19" spans="1:36">
      <c r="A19" s="60"/>
      <c r="B19" s="20"/>
      <c r="C19" s="25"/>
      <c r="D19" s="61" t="s">
        <v>2</v>
      </c>
      <c r="E19" s="61" t="s">
        <v>3</v>
      </c>
      <c r="F19" s="17"/>
      <c r="G19" s="19"/>
      <c r="H19" s="61" t="s">
        <v>10</v>
      </c>
      <c r="I19" s="61" t="s">
        <v>3</v>
      </c>
      <c r="J19" s="17"/>
      <c r="K19" s="19"/>
      <c r="L19" s="61" t="s">
        <v>4</v>
      </c>
      <c r="M19" s="61"/>
      <c r="N19" s="61"/>
      <c r="O19" s="61" t="s">
        <v>3</v>
      </c>
      <c r="P19" s="17"/>
      <c r="Q19" s="19"/>
      <c r="R19" s="61" t="s">
        <v>6</v>
      </c>
      <c r="S19" s="61" t="s">
        <v>3</v>
      </c>
      <c r="T19" s="17"/>
      <c r="U19" s="19"/>
      <c r="V19" s="120" t="s">
        <v>64</v>
      </c>
      <c r="W19" s="61" t="s">
        <v>8</v>
      </c>
      <c r="X19" s="18">
        <f>+B19*F19*J19*P19*T19/100/1000</f>
        <v>0</v>
      </c>
      <c r="Y19" s="182"/>
      <c r="Z19" s="182"/>
      <c r="AA19" s="183"/>
      <c r="AB19" s="120" t="s">
        <v>16</v>
      </c>
      <c r="AC19" s="61"/>
      <c r="AD19" s="26"/>
      <c r="AE19" s="27"/>
      <c r="AF19" s="27"/>
      <c r="AG19" s="27"/>
      <c r="AH19" s="27"/>
      <c r="AI19" s="28"/>
      <c r="AJ19" s="62"/>
    </row>
    <row r="20" spans="1:36" ht="9" customHeight="1">
      <c r="A20" s="60"/>
      <c r="B20" s="186"/>
      <c r="C20" s="186"/>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2"/>
    </row>
    <row r="21" spans="1:36">
      <c r="A21" s="60"/>
      <c r="B21" s="20"/>
      <c r="C21" s="25"/>
      <c r="D21" s="61" t="s">
        <v>2</v>
      </c>
      <c r="E21" s="61" t="s">
        <v>3</v>
      </c>
      <c r="F21" s="17"/>
      <c r="G21" s="19"/>
      <c r="H21" s="61" t="s">
        <v>10</v>
      </c>
      <c r="I21" s="61" t="s">
        <v>3</v>
      </c>
      <c r="J21" s="17"/>
      <c r="K21" s="19"/>
      <c r="L21" s="61" t="s">
        <v>4</v>
      </c>
      <c r="M21" s="61"/>
      <c r="N21" s="61"/>
      <c r="O21" s="61" t="s">
        <v>3</v>
      </c>
      <c r="P21" s="17"/>
      <c r="Q21" s="19"/>
      <c r="R21" s="61" t="s">
        <v>6</v>
      </c>
      <c r="S21" s="61" t="s">
        <v>3</v>
      </c>
      <c r="T21" s="17"/>
      <c r="U21" s="19"/>
      <c r="V21" s="120" t="s">
        <v>64</v>
      </c>
      <c r="W21" s="61" t="s">
        <v>8</v>
      </c>
      <c r="X21" s="18">
        <f>+B21*F21*J21*P21*T21/100/1000</f>
        <v>0</v>
      </c>
      <c r="Y21" s="182"/>
      <c r="Z21" s="182"/>
      <c r="AA21" s="183"/>
      <c r="AB21" s="120" t="s">
        <v>16</v>
      </c>
      <c r="AC21" s="61"/>
      <c r="AD21" s="26"/>
      <c r="AE21" s="27"/>
      <c r="AF21" s="27"/>
      <c r="AG21" s="27"/>
      <c r="AH21" s="27"/>
      <c r="AI21" s="28"/>
      <c r="AJ21" s="62"/>
    </row>
    <row r="22" spans="1:36" ht="9" customHeight="1">
      <c r="A22" s="60"/>
      <c r="B22" s="186"/>
      <c r="C22" s="186"/>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2"/>
    </row>
    <row r="23" spans="1:36">
      <c r="A23" s="60"/>
      <c r="B23" s="20"/>
      <c r="C23" s="25"/>
      <c r="D23" s="61" t="s">
        <v>2</v>
      </c>
      <c r="E23" s="61" t="s">
        <v>3</v>
      </c>
      <c r="F23" s="17"/>
      <c r="G23" s="19"/>
      <c r="H23" s="61" t="s">
        <v>10</v>
      </c>
      <c r="I23" s="61" t="s">
        <v>3</v>
      </c>
      <c r="J23" s="17"/>
      <c r="K23" s="19"/>
      <c r="L23" s="61" t="s">
        <v>4</v>
      </c>
      <c r="M23" s="61"/>
      <c r="N23" s="61"/>
      <c r="O23" s="61" t="s">
        <v>3</v>
      </c>
      <c r="P23" s="17"/>
      <c r="Q23" s="19"/>
      <c r="R23" s="61" t="s">
        <v>6</v>
      </c>
      <c r="S23" s="61" t="s">
        <v>3</v>
      </c>
      <c r="T23" s="17"/>
      <c r="U23" s="19"/>
      <c r="V23" s="120" t="s">
        <v>64</v>
      </c>
      <c r="W23" s="61" t="s">
        <v>8</v>
      </c>
      <c r="X23" s="18">
        <f>+B23*F23*J23*P23*T23/100/1000</f>
        <v>0</v>
      </c>
      <c r="Y23" s="182"/>
      <c r="Z23" s="182"/>
      <c r="AA23" s="183"/>
      <c r="AB23" s="120" t="s">
        <v>16</v>
      </c>
      <c r="AC23" s="61"/>
      <c r="AD23" s="26"/>
      <c r="AE23" s="27"/>
      <c r="AF23" s="27"/>
      <c r="AG23" s="27"/>
      <c r="AH23" s="27"/>
      <c r="AI23" s="28"/>
      <c r="AJ23" s="62"/>
    </row>
    <row r="24" spans="1:36" ht="9" customHeight="1">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2"/>
    </row>
    <row r="25" spans="1:36">
      <c r="A25" s="60"/>
      <c r="B25" s="106"/>
      <c r="C25" s="120"/>
      <c r="D25" s="120"/>
      <c r="E25" s="61"/>
      <c r="F25" s="61"/>
      <c r="G25" s="106"/>
      <c r="H25" s="120"/>
      <c r="I25" s="61"/>
      <c r="J25" s="61"/>
      <c r="K25" s="106"/>
      <c r="L25" s="120"/>
      <c r="M25" s="61"/>
      <c r="N25" s="61"/>
      <c r="O25" s="61"/>
      <c r="P25" s="61"/>
      <c r="Q25" s="106"/>
      <c r="R25" s="120"/>
      <c r="S25" s="61"/>
      <c r="T25" s="61"/>
      <c r="U25" s="106" t="s">
        <v>9</v>
      </c>
      <c r="V25" s="120"/>
      <c r="W25" s="61"/>
      <c r="X25" s="157">
        <f>SUM(X7:AA23)</f>
        <v>0</v>
      </c>
      <c r="Y25" s="158"/>
      <c r="Z25" s="158"/>
      <c r="AA25" s="159"/>
      <c r="AB25" s="120" t="s">
        <v>16</v>
      </c>
      <c r="AC25" s="61"/>
      <c r="AD25" s="107"/>
      <c r="AE25" s="107"/>
      <c r="AF25" s="107"/>
      <c r="AG25" s="107"/>
      <c r="AH25" s="107"/>
      <c r="AI25" s="107"/>
      <c r="AJ25" s="62"/>
    </row>
    <row r="26" spans="1:36">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2"/>
    </row>
    <row r="27" spans="1:36">
      <c r="A27" s="60"/>
      <c r="I27" s="61"/>
      <c r="K27" s="157">
        <f>+X25</f>
        <v>0</v>
      </c>
      <c r="L27" s="158"/>
      <c r="M27" s="158"/>
      <c r="N27" s="159"/>
      <c r="O27" s="120" t="s">
        <v>16</v>
      </c>
      <c r="Q27" s="61" t="s">
        <v>7</v>
      </c>
      <c r="R27" s="160">
        <v>1000</v>
      </c>
      <c r="S27" s="160"/>
      <c r="T27" s="61" t="s">
        <v>3</v>
      </c>
      <c r="U27" s="160">
        <v>0.45200000000000001</v>
      </c>
      <c r="V27" s="160"/>
      <c r="W27" s="61" t="s">
        <v>17</v>
      </c>
      <c r="X27" s="61"/>
      <c r="Y27" s="61"/>
      <c r="Z27" s="61"/>
      <c r="AA27" s="61" t="s">
        <v>15</v>
      </c>
      <c r="AB27" s="161">
        <f>ROUND(+K27/R27*U27,1)</f>
        <v>0</v>
      </c>
      <c r="AC27" s="162"/>
      <c r="AD27" s="162"/>
      <c r="AE27" s="163"/>
      <c r="AF27" s="61" t="s">
        <v>51</v>
      </c>
      <c r="AG27" s="59"/>
      <c r="AH27" s="61"/>
      <c r="AI27" s="61"/>
      <c r="AJ27" s="62"/>
    </row>
    <row r="28" spans="1:36">
      <c r="A28" s="63"/>
      <c r="B28" s="64"/>
      <c r="C28" s="64"/>
      <c r="D28" s="64"/>
      <c r="E28" s="64"/>
      <c r="F28" s="64"/>
      <c r="G28" s="64"/>
      <c r="H28" s="64"/>
      <c r="I28" s="64"/>
      <c r="J28" s="64"/>
      <c r="K28" s="64"/>
      <c r="L28" s="64"/>
      <c r="M28" s="64"/>
      <c r="N28" s="64"/>
      <c r="O28" s="64"/>
      <c r="P28" s="64"/>
      <c r="Q28" s="64"/>
      <c r="R28" s="64"/>
      <c r="S28" s="64"/>
      <c r="T28" s="64"/>
      <c r="U28" s="64"/>
      <c r="V28" s="64"/>
      <c r="W28" s="64"/>
      <c r="X28" s="164"/>
      <c r="Y28" s="64"/>
      <c r="Z28" s="64"/>
      <c r="AA28" s="165"/>
      <c r="AB28" s="64"/>
      <c r="AC28" s="64"/>
      <c r="AD28" s="64"/>
      <c r="AE28" s="64"/>
      <c r="AF28" s="64"/>
      <c r="AG28" s="64"/>
      <c r="AH28" s="64"/>
      <c r="AI28" s="64"/>
      <c r="AJ28" s="65"/>
    </row>
    <row r="29" spans="1:36">
      <c r="A29" s="126"/>
      <c r="B29" s="103"/>
      <c r="D29" s="66"/>
      <c r="E29" s="66"/>
      <c r="F29" s="66"/>
      <c r="G29" s="66"/>
      <c r="H29" s="66"/>
      <c r="I29" s="66"/>
      <c r="J29" s="66"/>
      <c r="K29" s="66"/>
      <c r="L29" s="66"/>
      <c r="M29" s="66"/>
      <c r="N29" s="66"/>
      <c r="O29" s="66"/>
      <c r="P29" s="66"/>
      <c r="Q29" s="66"/>
      <c r="R29" s="66"/>
      <c r="S29" s="67" t="s">
        <v>94</v>
      </c>
      <c r="T29" s="67"/>
      <c r="U29" s="67"/>
      <c r="V29" s="67"/>
      <c r="W29" s="67"/>
      <c r="X29" s="67"/>
      <c r="Y29" s="67"/>
      <c r="Z29" s="67"/>
      <c r="AA29" s="68">
        <f>+AB27</f>
        <v>0</v>
      </c>
      <c r="AB29" s="69"/>
      <c r="AC29" s="69"/>
      <c r="AD29" s="69"/>
      <c r="AE29" s="69"/>
      <c r="AF29" s="69"/>
      <c r="AG29" s="70" t="s">
        <v>52</v>
      </c>
      <c r="AH29" s="70"/>
      <c r="AI29" s="70"/>
      <c r="AJ29" s="71"/>
    </row>
    <row r="30" spans="1:36">
      <c r="A30" s="103"/>
      <c r="B30" s="128"/>
      <c r="C30" s="66"/>
      <c r="D30" s="66"/>
      <c r="E30" s="66"/>
      <c r="F30" s="66"/>
      <c r="G30" s="66"/>
      <c r="H30" s="66"/>
      <c r="I30" s="66"/>
      <c r="J30" s="66"/>
      <c r="K30" s="66"/>
      <c r="L30" s="66"/>
      <c r="M30" s="66"/>
      <c r="N30" s="66"/>
      <c r="O30" s="66"/>
      <c r="P30" s="66"/>
      <c r="Q30" s="66"/>
      <c r="R30" s="66"/>
      <c r="S30" s="72"/>
      <c r="T30" s="72"/>
      <c r="U30" s="72"/>
      <c r="V30" s="72"/>
      <c r="W30" s="72"/>
      <c r="X30" s="72"/>
      <c r="Y30" s="72"/>
      <c r="Z30" s="72"/>
      <c r="AA30" s="73"/>
      <c r="AB30" s="74"/>
      <c r="AC30" s="74"/>
      <c r="AD30" s="74"/>
      <c r="AE30" s="74"/>
      <c r="AF30" s="74"/>
      <c r="AG30" s="75"/>
      <c r="AH30" s="75"/>
      <c r="AI30" s="75"/>
      <c r="AJ30" s="76"/>
    </row>
    <row r="31" spans="1:36">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row>
    <row r="32" spans="1:36">
      <c r="A32" s="55" t="s">
        <v>82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7"/>
    </row>
    <row r="33" spans="1:36">
      <c r="A33" s="60"/>
      <c r="B33" s="61" t="s">
        <v>87</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2"/>
    </row>
    <row r="34" spans="1:36">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2"/>
    </row>
    <row r="35" spans="1:36" ht="10.5" customHeight="1">
      <c r="A35" s="60"/>
      <c r="B35" s="61" t="s">
        <v>59</v>
      </c>
      <c r="C35" s="61"/>
      <c r="D35" s="61"/>
      <c r="E35" s="61"/>
      <c r="F35" s="61"/>
      <c r="G35" s="61"/>
      <c r="H35" s="61"/>
      <c r="I35" s="61"/>
      <c r="J35" s="61"/>
      <c r="K35" s="61"/>
      <c r="L35" s="61"/>
      <c r="M35" s="61"/>
      <c r="N35" s="61"/>
      <c r="O35" s="61"/>
      <c r="P35" s="61"/>
      <c r="Q35" s="61"/>
      <c r="R35" s="61"/>
      <c r="S35" s="61"/>
      <c r="T35" s="61" t="s">
        <v>63</v>
      </c>
      <c r="U35" s="61"/>
      <c r="V35" s="61"/>
      <c r="W35" s="61"/>
      <c r="X35" s="61" t="s">
        <v>66</v>
      </c>
      <c r="Y35" s="61"/>
      <c r="Z35" s="61"/>
      <c r="AA35" s="61"/>
      <c r="AB35" s="61"/>
      <c r="AC35" s="61"/>
      <c r="AD35" s="184" t="s">
        <v>38</v>
      </c>
      <c r="AE35" s="184"/>
      <c r="AF35" s="184"/>
      <c r="AG35" s="184"/>
      <c r="AH35" s="184"/>
      <c r="AI35" s="184"/>
      <c r="AJ35" s="62"/>
    </row>
    <row r="36" spans="1:36">
      <c r="A36" s="60"/>
      <c r="B36" s="29"/>
      <c r="C36" s="30"/>
      <c r="D36" s="61" t="s">
        <v>2</v>
      </c>
      <c r="E36" s="61" t="s">
        <v>3</v>
      </c>
      <c r="F36" s="17"/>
      <c r="G36" s="19"/>
      <c r="H36" s="61" t="s">
        <v>10</v>
      </c>
      <c r="I36" s="61" t="s">
        <v>3</v>
      </c>
      <c r="J36" s="17"/>
      <c r="K36" s="19"/>
      <c r="L36" s="61" t="s">
        <v>4</v>
      </c>
      <c r="M36" s="61"/>
      <c r="N36" s="61"/>
      <c r="O36" s="61" t="s">
        <v>3</v>
      </c>
      <c r="P36" s="17"/>
      <c r="Q36" s="19"/>
      <c r="R36" s="61" t="s">
        <v>6</v>
      </c>
      <c r="S36" s="61" t="s">
        <v>3</v>
      </c>
      <c r="T36" s="17"/>
      <c r="U36" s="19"/>
      <c r="V36" s="120" t="s">
        <v>64</v>
      </c>
      <c r="W36" s="61" t="s">
        <v>8</v>
      </c>
      <c r="X36" s="18">
        <f>+B36*F36*J36*P36*T36/100/1000</f>
        <v>0</v>
      </c>
      <c r="Y36" s="182"/>
      <c r="Z36" s="182"/>
      <c r="AA36" s="183"/>
      <c r="AB36" s="66" t="s">
        <v>16</v>
      </c>
      <c r="AC36" s="61"/>
      <c r="AD36" s="26"/>
      <c r="AE36" s="27"/>
      <c r="AF36" s="27"/>
      <c r="AG36" s="27"/>
      <c r="AH36" s="27"/>
      <c r="AI36" s="28"/>
      <c r="AJ36" s="62"/>
    </row>
    <row r="37" spans="1:36" ht="9" customHeight="1">
      <c r="A37" s="60"/>
      <c r="B37" s="187"/>
      <c r="C37" s="187"/>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2"/>
    </row>
    <row r="38" spans="1:36">
      <c r="A38" s="60"/>
      <c r="B38" s="29"/>
      <c r="C38" s="30"/>
      <c r="D38" s="61" t="s">
        <v>2</v>
      </c>
      <c r="E38" s="61" t="s">
        <v>3</v>
      </c>
      <c r="F38" s="17"/>
      <c r="G38" s="19"/>
      <c r="H38" s="61" t="s">
        <v>10</v>
      </c>
      <c r="I38" s="61" t="s">
        <v>3</v>
      </c>
      <c r="J38" s="17"/>
      <c r="K38" s="19"/>
      <c r="L38" s="61" t="s">
        <v>4</v>
      </c>
      <c r="M38" s="61"/>
      <c r="N38" s="61"/>
      <c r="O38" s="61" t="s">
        <v>3</v>
      </c>
      <c r="P38" s="17"/>
      <c r="Q38" s="19"/>
      <c r="R38" s="61" t="s">
        <v>6</v>
      </c>
      <c r="S38" s="61" t="s">
        <v>3</v>
      </c>
      <c r="T38" s="17"/>
      <c r="U38" s="19"/>
      <c r="V38" s="120" t="s">
        <v>64</v>
      </c>
      <c r="W38" s="61" t="s">
        <v>8</v>
      </c>
      <c r="X38" s="18">
        <f>+B38*F38*J38*P38*T38/100/1000</f>
        <v>0</v>
      </c>
      <c r="Y38" s="182"/>
      <c r="Z38" s="182"/>
      <c r="AA38" s="183"/>
      <c r="AB38" s="66" t="s">
        <v>16</v>
      </c>
      <c r="AC38" s="61"/>
      <c r="AD38" s="26"/>
      <c r="AE38" s="27"/>
      <c r="AF38" s="27"/>
      <c r="AG38" s="27"/>
      <c r="AH38" s="27"/>
      <c r="AI38" s="28"/>
      <c r="AJ38" s="62"/>
    </row>
    <row r="39" spans="1:36" ht="9" customHeight="1">
      <c r="A39" s="60"/>
      <c r="B39" s="187"/>
      <c r="C39" s="187"/>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2"/>
    </row>
    <row r="40" spans="1:36">
      <c r="A40" s="60"/>
      <c r="B40" s="29"/>
      <c r="C40" s="30"/>
      <c r="D40" s="61" t="s">
        <v>2</v>
      </c>
      <c r="E40" s="61" t="s">
        <v>3</v>
      </c>
      <c r="F40" s="17"/>
      <c r="G40" s="19"/>
      <c r="H40" s="61" t="s">
        <v>10</v>
      </c>
      <c r="I40" s="61" t="s">
        <v>3</v>
      </c>
      <c r="J40" s="17"/>
      <c r="K40" s="19"/>
      <c r="L40" s="61" t="s">
        <v>4</v>
      </c>
      <c r="M40" s="61"/>
      <c r="N40" s="61"/>
      <c r="O40" s="61" t="s">
        <v>3</v>
      </c>
      <c r="P40" s="17"/>
      <c r="Q40" s="19"/>
      <c r="R40" s="61" t="s">
        <v>6</v>
      </c>
      <c r="S40" s="61" t="s">
        <v>3</v>
      </c>
      <c r="T40" s="17"/>
      <c r="U40" s="19"/>
      <c r="V40" s="120" t="s">
        <v>64</v>
      </c>
      <c r="W40" s="61" t="s">
        <v>8</v>
      </c>
      <c r="X40" s="18">
        <f>+B40*F40*J40*P40*T40/100/1000</f>
        <v>0</v>
      </c>
      <c r="Y40" s="182"/>
      <c r="Z40" s="182"/>
      <c r="AA40" s="183"/>
      <c r="AB40" s="66" t="s">
        <v>16</v>
      </c>
      <c r="AC40" s="61"/>
      <c r="AD40" s="26"/>
      <c r="AE40" s="27"/>
      <c r="AF40" s="27"/>
      <c r="AG40" s="27"/>
      <c r="AH40" s="27"/>
      <c r="AI40" s="28"/>
      <c r="AJ40" s="62"/>
    </row>
    <row r="41" spans="1:36" ht="9" customHeight="1">
      <c r="A41" s="60"/>
      <c r="B41" s="187"/>
      <c r="C41" s="187"/>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2"/>
    </row>
    <row r="42" spans="1:36">
      <c r="A42" s="60"/>
      <c r="B42" s="29"/>
      <c r="C42" s="30"/>
      <c r="D42" s="61" t="s">
        <v>2</v>
      </c>
      <c r="E42" s="61" t="s">
        <v>3</v>
      </c>
      <c r="F42" s="17"/>
      <c r="G42" s="19"/>
      <c r="H42" s="61" t="s">
        <v>10</v>
      </c>
      <c r="I42" s="61" t="s">
        <v>3</v>
      </c>
      <c r="J42" s="17"/>
      <c r="K42" s="19"/>
      <c r="L42" s="61" t="s">
        <v>4</v>
      </c>
      <c r="M42" s="61"/>
      <c r="N42" s="61"/>
      <c r="O42" s="61" t="s">
        <v>3</v>
      </c>
      <c r="P42" s="17"/>
      <c r="Q42" s="19"/>
      <c r="R42" s="61" t="s">
        <v>6</v>
      </c>
      <c r="S42" s="61" t="s">
        <v>3</v>
      </c>
      <c r="T42" s="17"/>
      <c r="U42" s="19"/>
      <c r="V42" s="120" t="s">
        <v>64</v>
      </c>
      <c r="W42" s="61" t="s">
        <v>8</v>
      </c>
      <c r="X42" s="18">
        <f>+B42*F42*J42*P42*T42/100/1000</f>
        <v>0</v>
      </c>
      <c r="Y42" s="182"/>
      <c r="Z42" s="182"/>
      <c r="AA42" s="183"/>
      <c r="AB42" s="66" t="s">
        <v>16</v>
      </c>
      <c r="AC42" s="61"/>
      <c r="AD42" s="26"/>
      <c r="AE42" s="27"/>
      <c r="AF42" s="27"/>
      <c r="AG42" s="27"/>
      <c r="AH42" s="27"/>
      <c r="AI42" s="28"/>
      <c r="AJ42" s="62"/>
    </row>
    <row r="43" spans="1:36" ht="9" customHeight="1">
      <c r="A43" s="60"/>
      <c r="B43" s="187"/>
      <c r="C43" s="187"/>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2"/>
    </row>
    <row r="44" spans="1:36">
      <c r="A44" s="60"/>
      <c r="B44" s="29"/>
      <c r="C44" s="30"/>
      <c r="D44" s="61" t="s">
        <v>2</v>
      </c>
      <c r="E44" s="61" t="s">
        <v>3</v>
      </c>
      <c r="F44" s="17"/>
      <c r="G44" s="19"/>
      <c r="H44" s="61" t="s">
        <v>10</v>
      </c>
      <c r="I44" s="61" t="s">
        <v>3</v>
      </c>
      <c r="J44" s="17"/>
      <c r="K44" s="19"/>
      <c r="L44" s="61" t="s">
        <v>4</v>
      </c>
      <c r="M44" s="61"/>
      <c r="N44" s="61"/>
      <c r="O44" s="61" t="s">
        <v>3</v>
      </c>
      <c r="P44" s="17"/>
      <c r="Q44" s="19"/>
      <c r="R44" s="61" t="s">
        <v>6</v>
      </c>
      <c r="S44" s="61" t="s">
        <v>3</v>
      </c>
      <c r="T44" s="17"/>
      <c r="U44" s="19"/>
      <c r="V44" s="120" t="s">
        <v>64</v>
      </c>
      <c r="W44" s="61" t="s">
        <v>8</v>
      </c>
      <c r="X44" s="18">
        <f>+B44*F44*J44*P44*T44/100/1000</f>
        <v>0</v>
      </c>
      <c r="Y44" s="182"/>
      <c r="Z44" s="182"/>
      <c r="AA44" s="183"/>
      <c r="AB44" s="66" t="s">
        <v>16</v>
      </c>
      <c r="AC44" s="61"/>
      <c r="AD44" s="26"/>
      <c r="AE44" s="27"/>
      <c r="AF44" s="27"/>
      <c r="AG44" s="27"/>
      <c r="AH44" s="27"/>
      <c r="AI44" s="28"/>
      <c r="AJ44" s="62"/>
    </row>
    <row r="45" spans="1:36" ht="9" customHeight="1">
      <c r="A45" s="60"/>
      <c r="B45" s="187"/>
      <c r="C45" s="187"/>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2"/>
    </row>
    <row r="46" spans="1:36">
      <c r="A46" s="60"/>
      <c r="B46" s="29"/>
      <c r="C46" s="30"/>
      <c r="D46" s="61" t="s">
        <v>2</v>
      </c>
      <c r="E46" s="61" t="s">
        <v>3</v>
      </c>
      <c r="F46" s="17"/>
      <c r="G46" s="19"/>
      <c r="H46" s="61" t="s">
        <v>10</v>
      </c>
      <c r="I46" s="61" t="s">
        <v>3</v>
      </c>
      <c r="J46" s="17"/>
      <c r="K46" s="19"/>
      <c r="L46" s="61" t="s">
        <v>4</v>
      </c>
      <c r="M46" s="61"/>
      <c r="N46" s="61"/>
      <c r="O46" s="61" t="s">
        <v>3</v>
      </c>
      <c r="P46" s="17"/>
      <c r="Q46" s="19"/>
      <c r="R46" s="61" t="s">
        <v>6</v>
      </c>
      <c r="S46" s="61" t="s">
        <v>3</v>
      </c>
      <c r="T46" s="17"/>
      <c r="U46" s="19"/>
      <c r="V46" s="120" t="s">
        <v>64</v>
      </c>
      <c r="W46" s="61" t="s">
        <v>8</v>
      </c>
      <c r="X46" s="18">
        <f>+B46*F46*J46*P46*T46/100/1000</f>
        <v>0</v>
      </c>
      <c r="Y46" s="182"/>
      <c r="Z46" s="182"/>
      <c r="AA46" s="183"/>
      <c r="AB46" s="66" t="s">
        <v>16</v>
      </c>
      <c r="AC46" s="61"/>
      <c r="AD46" s="26"/>
      <c r="AE46" s="27"/>
      <c r="AF46" s="27"/>
      <c r="AG46" s="27"/>
      <c r="AH46" s="27"/>
      <c r="AI46" s="28"/>
      <c r="AJ46" s="62"/>
    </row>
    <row r="47" spans="1:36" ht="9" customHeight="1">
      <c r="A47" s="60"/>
      <c r="B47" s="187"/>
      <c r="C47" s="187"/>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2"/>
    </row>
    <row r="48" spans="1:36">
      <c r="A48" s="60"/>
      <c r="B48" s="29"/>
      <c r="C48" s="30"/>
      <c r="D48" s="61" t="s">
        <v>2</v>
      </c>
      <c r="E48" s="61" t="s">
        <v>3</v>
      </c>
      <c r="F48" s="17"/>
      <c r="G48" s="19"/>
      <c r="H48" s="61" t="s">
        <v>10</v>
      </c>
      <c r="I48" s="61" t="s">
        <v>3</v>
      </c>
      <c r="J48" s="17"/>
      <c r="K48" s="19"/>
      <c r="L48" s="61" t="s">
        <v>4</v>
      </c>
      <c r="M48" s="61"/>
      <c r="N48" s="61"/>
      <c r="O48" s="61" t="s">
        <v>3</v>
      </c>
      <c r="P48" s="17"/>
      <c r="Q48" s="19"/>
      <c r="R48" s="61" t="s">
        <v>6</v>
      </c>
      <c r="S48" s="61" t="s">
        <v>3</v>
      </c>
      <c r="T48" s="17"/>
      <c r="U48" s="19"/>
      <c r="V48" s="120" t="s">
        <v>64</v>
      </c>
      <c r="W48" s="61" t="s">
        <v>8</v>
      </c>
      <c r="X48" s="18">
        <f>+B48*F48*J48*P48*T48/100/1000</f>
        <v>0</v>
      </c>
      <c r="Y48" s="182"/>
      <c r="Z48" s="182"/>
      <c r="AA48" s="183"/>
      <c r="AB48" s="66" t="s">
        <v>16</v>
      </c>
      <c r="AC48" s="61"/>
      <c r="AD48" s="26"/>
      <c r="AE48" s="27"/>
      <c r="AF48" s="27"/>
      <c r="AG48" s="27"/>
      <c r="AH48" s="27"/>
      <c r="AI48" s="28"/>
      <c r="AJ48" s="62"/>
    </row>
    <row r="49" spans="1:36" ht="9" customHeight="1">
      <c r="A49" s="60"/>
      <c r="B49" s="187"/>
      <c r="C49" s="187"/>
      <c r="D49" s="61"/>
      <c r="E49" s="61"/>
      <c r="F49" s="61"/>
      <c r="G49" s="61"/>
      <c r="H49" s="61"/>
      <c r="I49" s="61"/>
      <c r="J49" s="61"/>
      <c r="K49" s="61"/>
      <c r="L49" s="106"/>
      <c r="M49" s="120"/>
      <c r="N49" s="61"/>
      <c r="O49" s="61"/>
      <c r="P49" s="61"/>
      <c r="Q49" s="61"/>
      <c r="R49" s="61"/>
      <c r="S49" s="61"/>
      <c r="T49" s="61"/>
      <c r="U49" s="61"/>
      <c r="V49" s="61"/>
      <c r="W49" s="61"/>
      <c r="X49" s="61"/>
      <c r="Y49" s="61"/>
      <c r="Z49" s="61"/>
      <c r="AA49" s="61"/>
      <c r="AB49" s="61"/>
      <c r="AC49" s="61"/>
      <c r="AD49" s="61"/>
      <c r="AE49" s="61"/>
      <c r="AF49" s="61"/>
      <c r="AG49" s="61"/>
      <c r="AH49" s="61"/>
      <c r="AI49" s="61"/>
      <c r="AJ49" s="62"/>
    </row>
    <row r="50" spans="1:36">
      <c r="A50" s="60"/>
      <c r="B50" s="29"/>
      <c r="C50" s="30"/>
      <c r="D50" s="61" t="s">
        <v>2</v>
      </c>
      <c r="E50" s="61" t="s">
        <v>3</v>
      </c>
      <c r="F50" s="17"/>
      <c r="G50" s="19"/>
      <c r="H50" s="61" t="s">
        <v>10</v>
      </c>
      <c r="I50" s="61" t="s">
        <v>3</v>
      </c>
      <c r="J50" s="17"/>
      <c r="K50" s="19"/>
      <c r="L50" s="61" t="s">
        <v>4</v>
      </c>
      <c r="M50" s="61"/>
      <c r="N50" s="61"/>
      <c r="O50" s="61" t="s">
        <v>3</v>
      </c>
      <c r="P50" s="17"/>
      <c r="Q50" s="19"/>
      <c r="R50" s="61" t="s">
        <v>6</v>
      </c>
      <c r="S50" s="61" t="s">
        <v>3</v>
      </c>
      <c r="T50" s="17"/>
      <c r="U50" s="19"/>
      <c r="V50" s="120" t="s">
        <v>64</v>
      </c>
      <c r="W50" s="61" t="s">
        <v>8</v>
      </c>
      <c r="X50" s="18">
        <f>+B50*F50*J50*P50*T50/100/1000</f>
        <v>0</v>
      </c>
      <c r="Y50" s="182"/>
      <c r="Z50" s="182"/>
      <c r="AA50" s="183"/>
      <c r="AB50" s="66" t="s">
        <v>16</v>
      </c>
      <c r="AC50" s="61"/>
      <c r="AD50" s="26"/>
      <c r="AE50" s="27"/>
      <c r="AF50" s="27"/>
      <c r="AG50" s="27"/>
      <c r="AH50" s="27"/>
      <c r="AI50" s="28"/>
      <c r="AJ50" s="62"/>
    </row>
    <row r="51" spans="1:36" ht="9" customHeight="1">
      <c r="A51" s="60"/>
      <c r="B51" s="187"/>
      <c r="C51" s="187"/>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2"/>
    </row>
    <row r="52" spans="1:36">
      <c r="A52" s="60"/>
      <c r="B52" s="29"/>
      <c r="C52" s="30"/>
      <c r="D52" s="61" t="s">
        <v>2</v>
      </c>
      <c r="E52" s="61" t="s">
        <v>3</v>
      </c>
      <c r="F52" s="17"/>
      <c r="G52" s="19"/>
      <c r="H52" s="61" t="s">
        <v>10</v>
      </c>
      <c r="I52" s="61" t="s">
        <v>3</v>
      </c>
      <c r="J52" s="17"/>
      <c r="K52" s="19"/>
      <c r="L52" s="61" t="s">
        <v>4</v>
      </c>
      <c r="M52" s="61"/>
      <c r="N52" s="61"/>
      <c r="O52" s="61" t="s">
        <v>3</v>
      </c>
      <c r="P52" s="17"/>
      <c r="Q52" s="19"/>
      <c r="R52" s="61" t="s">
        <v>6</v>
      </c>
      <c r="S52" s="61" t="s">
        <v>3</v>
      </c>
      <c r="T52" s="17"/>
      <c r="U52" s="19"/>
      <c r="V52" s="120" t="s">
        <v>64</v>
      </c>
      <c r="W52" s="61" t="s">
        <v>8</v>
      </c>
      <c r="X52" s="18">
        <f>+B52*F52*J52*P52*T52/100/1000</f>
        <v>0</v>
      </c>
      <c r="Y52" s="182"/>
      <c r="Z52" s="182"/>
      <c r="AA52" s="183"/>
      <c r="AB52" s="66" t="s">
        <v>16</v>
      </c>
      <c r="AC52" s="61"/>
      <c r="AD52" s="26"/>
      <c r="AE52" s="27"/>
      <c r="AF52" s="27"/>
      <c r="AG52" s="27"/>
      <c r="AH52" s="27"/>
      <c r="AI52" s="28"/>
      <c r="AJ52" s="62"/>
    </row>
    <row r="53" spans="1:36" ht="9" customHeight="1">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2"/>
    </row>
    <row r="54" spans="1:36">
      <c r="A54" s="60"/>
      <c r="B54" s="106"/>
      <c r="C54" s="120"/>
      <c r="D54" s="120"/>
      <c r="E54" s="61"/>
      <c r="F54" s="61"/>
      <c r="G54" s="106"/>
      <c r="H54" s="120"/>
      <c r="I54" s="61"/>
      <c r="J54" s="61"/>
      <c r="K54" s="106"/>
      <c r="L54" s="120"/>
      <c r="M54" s="61"/>
      <c r="N54" s="61"/>
      <c r="O54" s="61"/>
      <c r="P54" s="61"/>
      <c r="Q54" s="106"/>
      <c r="R54" s="120"/>
      <c r="S54" s="61"/>
      <c r="T54" s="61"/>
      <c r="U54" s="106" t="s">
        <v>9</v>
      </c>
      <c r="V54" s="66"/>
      <c r="W54" s="61"/>
      <c r="X54" s="157">
        <f>SUM(X36:AA52)</f>
        <v>0</v>
      </c>
      <c r="Y54" s="158"/>
      <c r="Z54" s="158"/>
      <c r="AA54" s="159"/>
      <c r="AB54" s="66" t="s">
        <v>16</v>
      </c>
      <c r="AC54" s="61"/>
      <c r="AD54" s="107"/>
      <c r="AE54" s="107"/>
      <c r="AF54" s="107"/>
      <c r="AG54" s="107"/>
      <c r="AH54" s="107"/>
      <c r="AI54" s="107"/>
      <c r="AJ54" s="62"/>
    </row>
    <row r="55" spans="1:36">
      <c r="A55" s="60"/>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2"/>
    </row>
    <row r="56" spans="1:36">
      <c r="A56" s="60"/>
      <c r="B56" s="61"/>
      <c r="C56" s="61"/>
      <c r="D56" s="61"/>
      <c r="E56" s="61"/>
      <c r="F56" s="61"/>
      <c r="G56" s="61"/>
      <c r="H56" s="61"/>
      <c r="I56" s="61"/>
      <c r="J56" s="61"/>
      <c r="K56" s="157">
        <f>+X54</f>
        <v>0</v>
      </c>
      <c r="L56" s="158"/>
      <c r="M56" s="158"/>
      <c r="N56" s="159"/>
      <c r="O56" s="66" t="s">
        <v>16</v>
      </c>
      <c r="P56" s="61"/>
      <c r="Q56" s="61" t="s">
        <v>7</v>
      </c>
      <c r="R56" s="160">
        <v>1000</v>
      </c>
      <c r="S56" s="160"/>
      <c r="T56" s="61" t="s">
        <v>3</v>
      </c>
      <c r="U56" s="160">
        <v>0.45200000000000001</v>
      </c>
      <c r="V56" s="160"/>
      <c r="W56" s="61" t="s">
        <v>17</v>
      </c>
      <c r="X56" s="61"/>
      <c r="Y56" s="61"/>
      <c r="Z56" s="61"/>
      <c r="AA56" s="61" t="s">
        <v>15</v>
      </c>
      <c r="AB56" s="161">
        <f>ROUND(+K56/R56*U56,1)</f>
        <v>0</v>
      </c>
      <c r="AC56" s="162"/>
      <c r="AD56" s="162"/>
      <c r="AE56" s="163"/>
      <c r="AF56" s="61" t="s">
        <v>51</v>
      </c>
      <c r="AG56" s="61"/>
      <c r="AH56" s="61"/>
      <c r="AI56" s="61"/>
      <c r="AJ56" s="62"/>
    </row>
    <row r="57" spans="1:36">
      <c r="A57" s="77"/>
      <c r="B57" s="78"/>
      <c r="C57" s="78"/>
      <c r="D57" s="78"/>
      <c r="E57" s="78"/>
      <c r="F57" s="78"/>
      <c r="G57" s="78"/>
      <c r="H57" s="78"/>
      <c r="I57" s="78"/>
      <c r="J57" s="78"/>
      <c r="K57" s="78"/>
      <c r="L57" s="78"/>
      <c r="M57" s="78"/>
      <c r="N57" s="78"/>
      <c r="O57" s="78"/>
      <c r="P57" s="78"/>
      <c r="Q57" s="78"/>
      <c r="R57" s="78"/>
      <c r="S57" s="78"/>
      <c r="T57" s="78"/>
      <c r="U57" s="78"/>
      <c r="V57" s="78"/>
      <c r="W57" s="78"/>
      <c r="X57" s="128"/>
      <c r="Y57" s="78"/>
      <c r="Z57" s="78"/>
      <c r="AB57" s="78"/>
      <c r="AD57" s="78"/>
      <c r="AE57" s="78"/>
      <c r="AF57" s="78"/>
      <c r="AG57" s="78"/>
      <c r="AH57" s="78"/>
      <c r="AI57" s="78"/>
      <c r="AJ57" s="79"/>
    </row>
    <row r="58" spans="1:36">
      <c r="A58" s="8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2"/>
    </row>
    <row r="59" spans="1:36">
      <c r="A59" s="126"/>
      <c r="B59" s="103"/>
      <c r="C59" s="66"/>
      <c r="D59" s="66"/>
      <c r="E59" s="66"/>
      <c r="F59" s="66"/>
      <c r="G59" s="66"/>
      <c r="H59" s="66"/>
      <c r="I59" s="66"/>
      <c r="J59" s="66"/>
      <c r="K59" s="66"/>
      <c r="L59" s="66"/>
      <c r="M59" s="66"/>
      <c r="N59" s="66"/>
      <c r="O59" s="66"/>
      <c r="P59" s="66"/>
      <c r="Q59" s="66"/>
      <c r="R59" s="66"/>
      <c r="S59" s="131" t="s">
        <v>96</v>
      </c>
      <c r="T59" s="95"/>
      <c r="U59" s="95"/>
      <c r="V59" s="95"/>
      <c r="W59" s="95"/>
      <c r="X59" s="95"/>
      <c r="Y59" s="95"/>
      <c r="Z59" s="132"/>
      <c r="AA59" s="166">
        <f>+AB56</f>
        <v>0</v>
      </c>
      <c r="AB59" s="167"/>
      <c r="AC59" s="167"/>
      <c r="AD59" s="167"/>
      <c r="AE59" s="167"/>
      <c r="AF59" s="167"/>
      <c r="AG59" s="70" t="s">
        <v>52</v>
      </c>
      <c r="AH59" s="70"/>
      <c r="AI59" s="70"/>
      <c r="AJ59" s="71"/>
    </row>
    <row r="60" spans="1:36">
      <c r="A60" s="103"/>
      <c r="B60" s="128"/>
      <c r="C60" s="66"/>
      <c r="D60" s="66"/>
      <c r="E60" s="66"/>
      <c r="F60" s="66"/>
      <c r="G60" s="66"/>
      <c r="H60" s="66"/>
      <c r="I60" s="66"/>
      <c r="J60" s="66"/>
      <c r="K60" s="66"/>
      <c r="L60" s="66"/>
      <c r="M60" s="66"/>
      <c r="N60" s="66"/>
      <c r="O60" s="66"/>
      <c r="P60" s="66"/>
      <c r="Q60" s="66"/>
      <c r="R60" s="66"/>
      <c r="S60" s="133"/>
      <c r="T60" s="75"/>
      <c r="U60" s="75"/>
      <c r="V60" s="75"/>
      <c r="W60" s="75"/>
      <c r="X60" s="75"/>
      <c r="Y60" s="75"/>
      <c r="Z60" s="76"/>
      <c r="AA60" s="73"/>
      <c r="AB60" s="74"/>
      <c r="AC60" s="74"/>
      <c r="AD60" s="74"/>
      <c r="AE60" s="74"/>
      <c r="AF60" s="74"/>
      <c r="AG60" s="75"/>
      <c r="AH60" s="75"/>
      <c r="AI60" s="75"/>
      <c r="AJ60" s="76"/>
    </row>
    <row r="61" spans="1:36" ht="14.25" thickBo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ht="17.25" thickTop="1">
      <c r="A62" s="59"/>
      <c r="B62" s="120"/>
      <c r="C62" s="83" t="s">
        <v>94</v>
      </c>
      <c r="D62" s="83"/>
      <c r="E62" s="83"/>
      <c r="F62" s="83"/>
      <c r="G62" s="83"/>
      <c r="H62" s="83"/>
      <c r="I62" s="83"/>
      <c r="J62" s="83"/>
      <c r="K62" s="83"/>
      <c r="L62" s="83"/>
      <c r="O62" s="84" t="s">
        <v>96</v>
      </c>
      <c r="P62" s="85"/>
      <c r="Q62" s="85"/>
      <c r="R62" s="85"/>
      <c r="S62" s="85"/>
      <c r="T62" s="85"/>
      <c r="U62" s="85"/>
      <c r="V62" s="85"/>
      <c r="W62" s="85"/>
      <c r="X62" s="86"/>
      <c r="AA62" s="87" t="s">
        <v>57</v>
      </c>
      <c r="AB62" s="88"/>
      <c r="AC62" s="88"/>
      <c r="AD62" s="88"/>
      <c r="AE62" s="88"/>
      <c r="AF62" s="88"/>
      <c r="AG62" s="88"/>
      <c r="AH62" s="88"/>
      <c r="AI62" s="88"/>
      <c r="AJ62" s="89"/>
    </row>
    <row r="63" spans="1:36" ht="13.5" customHeight="1">
      <c r="A63" s="59"/>
      <c r="B63" s="139"/>
      <c r="C63" s="134">
        <f>AA29</f>
        <v>0</v>
      </c>
      <c r="D63" s="135"/>
      <c r="E63" s="135"/>
      <c r="F63" s="135"/>
      <c r="G63" s="135"/>
      <c r="H63" s="135"/>
      <c r="I63" s="70" t="s">
        <v>52</v>
      </c>
      <c r="J63" s="70"/>
      <c r="K63" s="70"/>
      <c r="L63" s="71"/>
      <c r="M63" s="92" t="s">
        <v>1</v>
      </c>
      <c r="N63" s="71"/>
      <c r="O63" s="136">
        <f>AA59</f>
        <v>0</v>
      </c>
      <c r="P63" s="137"/>
      <c r="Q63" s="137"/>
      <c r="R63" s="137"/>
      <c r="S63" s="137"/>
      <c r="T63" s="137"/>
      <c r="U63" s="70" t="s">
        <v>52</v>
      </c>
      <c r="V63" s="70"/>
      <c r="W63" s="70"/>
      <c r="X63" s="71"/>
      <c r="Y63" s="92" t="s">
        <v>0</v>
      </c>
      <c r="Z63" s="70"/>
      <c r="AA63" s="138">
        <f>C63-O63</f>
        <v>0</v>
      </c>
      <c r="AB63" s="137"/>
      <c r="AC63" s="137"/>
      <c r="AD63" s="137"/>
      <c r="AE63" s="137"/>
      <c r="AF63" s="137"/>
      <c r="AG63" s="95" t="s">
        <v>52</v>
      </c>
      <c r="AH63" s="95"/>
      <c r="AI63" s="95"/>
      <c r="AJ63" s="96"/>
    </row>
    <row r="64" spans="1:36" ht="14.25" customHeight="1" thickBot="1">
      <c r="A64" s="139"/>
      <c r="B64" s="139"/>
      <c r="C64" s="134"/>
      <c r="D64" s="135"/>
      <c r="E64" s="135"/>
      <c r="F64" s="135"/>
      <c r="G64" s="135"/>
      <c r="H64" s="135"/>
      <c r="I64" s="75"/>
      <c r="J64" s="75"/>
      <c r="K64" s="75"/>
      <c r="L64" s="76"/>
      <c r="M64" s="92"/>
      <c r="N64" s="71"/>
      <c r="O64" s="140"/>
      <c r="P64" s="141"/>
      <c r="Q64" s="141"/>
      <c r="R64" s="141"/>
      <c r="S64" s="141"/>
      <c r="T64" s="141"/>
      <c r="U64" s="75"/>
      <c r="V64" s="75"/>
      <c r="W64" s="75"/>
      <c r="X64" s="76"/>
      <c r="Y64" s="92"/>
      <c r="Z64" s="70"/>
      <c r="AA64" s="142"/>
      <c r="AB64" s="143"/>
      <c r="AC64" s="143"/>
      <c r="AD64" s="143"/>
      <c r="AE64" s="143"/>
      <c r="AF64" s="143"/>
      <c r="AG64" s="101"/>
      <c r="AH64" s="101"/>
      <c r="AI64" s="101"/>
      <c r="AJ64" s="102"/>
    </row>
    <row r="65" spans="17:17" ht="14.25" thickTop="1">
      <c r="Q65" s="188"/>
    </row>
    <row r="66" spans="17:17" ht="14.25">
      <c r="Q66" s="168"/>
    </row>
  </sheetData>
  <sheetProtection algorithmName="SHA-512" hashValue="AB8zejgTO2/flt+tkxzIuvDB+wmLaoxS3WkJOQrNiPVrNSZWF4/0APKxL81RGLansuQ/EAOTxzNOero8rAV26w==" saltValue="GsWsbw0zUdDLE3ntL2h3nQ==" spinCount="100000" sheet="1" objects="1" scenarios="1" selectLockedCells="1"/>
  <mergeCells count="156">
    <mergeCell ref="B52:C52"/>
    <mergeCell ref="F52:G52"/>
    <mergeCell ref="J52:K52"/>
    <mergeCell ref="P52:Q52"/>
    <mergeCell ref="T52:U52"/>
    <mergeCell ref="J48:K48"/>
    <mergeCell ref="P48:Q48"/>
    <mergeCell ref="T48:U48"/>
    <mergeCell ref="B50:C50"/>
    <mergeCell ref="F50:G50"/>
    <mergeCell ref="J50:K50"/>
    <mergeCell ref="P50:Q50"/>
    <mergeCell ref="T50:U50"/>
    <mergeCell ref="B48:C48"/>
    <mergeCell ref="F48:G48"/>
    <mergeCell ref="B46:C46"/>
    <mergeCell ref="F46:G46"/>
    <mergeCell ref="T42:U42"/>
    <mergeCell ref="F36:G36"/>
    <mergeCell ref="J36:K36"/>
    <mergeCell ref="P36:Q36"/>
    <mergeCell ref="T36:U36"/>
    <mergeCell ref="B38:C38"/>
    <mergeCell ref="J40:K40"/>
    <mergeCell ref="P40:Q40"/>
    <mergeCell ref="T40:U40"/>
    <mergeCell ref="J46:K46"/>
    <mergeCell ref="P46:Q46"/>
    <mergeCell ref="T46:U46"/>
    <mergeCell ref="B21:C21"/>
    <mergeCell ref="F21:G21"/>
    <mergeCell ref="J21:K21"/>
    <mergeCell ref="P21:Q21"/>
    <mergeCell ref="J15:K15"/>
    <mergeCell ref="P15:Q15"/>
    <mergeCell ref="T15:U15"/>
    <mergeCell ref="T23:U23"/>
    <mergeCell ref="J17:K17"/>
    <mergeCell ref="P17:Q17"/>
    <mergeCell ref="T17:U17"/>
    <mergeCell ref="T21:U21"/>
    <mergeCell ref="B17:C17"/>
    <mergeCell ref="F17:G17"/>
    <mergeCell ref="B23:C23"/>
    <mergeCell ref="F23:G23"/>
    <mergeCell ref="J23:K23"/>
    <mergeCell ref="P23:Q23"/>
    <mergeCell ref="B19:C19"/>
    <mergeCell ref="F19:G19"/>
    <mergeCell ref="J19:K19"/>
    <mergeCell ref="P19:Q19"/>
    <mergeCell ref="AA62:AJ62"/>
    <mergeCell ref="C63:H64"/>
    <mergeCell ref="AG63:AJ64"/>
    <mergeCell ref="B13:C13"/>
    <mergeCell ref="F13:G13"/>
    <mergeCell ref="J13:K13"/>
    <mergeCell ref="P13:Q13"/>
    <mergeCell ref="T13:U13"/>
    <mergeCell ref="B15:C15"/>
    <mergeCell ref="F15:G15"/>
    <mergeCell ref="I63:L64"/>
    <mergeCell ref="M63:N64"/>
    <mergeCell ref="O63:T64"/>
    <mergeCell ref="U63:X64"/>
    <mergeCell ref="Y63:Z64"/>
    <mergeCell ref="X54:AA54"/>
    <mergeCell ref="K56:N56"/>
    <mergeCell ref="AA63:AF64"/>
    <mergeCell ref="C62:L62"/>
    <mergeCell ref="O62:X62"/>
    <mergeCell ref="R56:S56"/>
    <mergeCell ref="U56:V56"/>
    <mergeCell ref="AB56:AE56"/>
    <mergeCell ref="S59:Z60"/>
    <mergeCell ref="AA1:AJ2"/>
    <mergeCell ref="B7:C7"/>
    <mergeCell ref="P7:Q7"/>
    <mergeCell ref="T7:U7"/>
    <mergeCell ref="F7:G7"/>
    <mergeCell ref="J7:K7"/>
    <mergeCell ref="A3:AJ3"/>
    <mergeCell ref="X7:AA7"/>
    <mergeCell ref="AD7:AI7"/>
    <mergeCell ref="AA59:AF60"/>
    <mergeCell ref="AD50:AI50"/>
    <mergeCell ref="X52:AA52"/>
    <mergeCell ref="AD52:AI52"/>
    <mergeCell ref="X50:AA50"/>
    <mergeCell ref="AG59:AJ60"/>
    <mergeCell ref="AD46:AI46"/>
    <mergeCell ref="X48:AA48"/>
    <mergeCell ref="AD48:AI48"/>
    <mergeCell ref="X46:AA46"/>
    <mergeCell ref="AD42:AI42"/>
    <mergeCell ref="X44:AA44"/>
    <mergeCell ref="AD44:AI44"/>
    <mergeCell ref="X42:AA42"/>
    <mergeCell ref="AD38:AI38"/>
    <mergeCell ref="X40:AA40"/>
    <mergeCell ref="AD40:AI40"/>
    <mergeCell ref="X38:AA38"/>
    <mergeCell ref="B40:C40"/>
    <mergeCell ref="F40:G40"/>
    <mergeCell ref="T38:U38"/>
    <mergeCell ref="B42:C42"/>
    <mergeCell ref="F42:G42"/>
    <mergeCell ref="J42:K42"/>
    <mergeCell ref="P42:Q42"/>
    <mergeCell ref="B44:C44"/>
    <mergeCell ref="F44:G44"/>
    <mergeCell ref="J44:K44"/>
    <mergeCell ref="P44:Q44"/>
    <mergeCell ref="T44:U44"/>
    <mergeCell ref="AG29:AJ30"/>
    <mergeCell ref="A32:AJ32"/>
    <mergeCell ref="X36:AA36"/>
    <mergeCell ref="AD36:AI36"/>
    <mergeCell ref="B36:C36"/>
    <mergeCell ref="F38:G38"/>
    <mergeCell ref="J38:K38"/>
    <mergeCell ref="P38:Q38"/>
    <mergeCell ref="X25:AA25"/>
    <mergeCell ref="K27:N27"/>
    <mergeCell ref="R27:S27"/>
    <mergeCell ref="U27:V27"/>
    <mergeCell ref="AB27:AE27"/>
    <mergeCell ref="S29:Z30"/>
    <mergeCell ref="AA29:AF30"/>
    <mergeCell ref="AD21:AI21"/>
    <mergeCell ref="X23:AA23"/>
    <mergeCell ref="AD23:AI23"/>
    <mergeCell ref="X21:AA21"/>
    <mergeCell ref="AD17:AI17"/>
    <mergeCell ref="X19:AA19"/>
    <mergeCell ref="AD19:AI19"/>
    <mergeCell ref="X17:AA17"/>
    <mergeCell ref="J9:K9"/>
    <mergeCell ref="P9:Q9"/>
    <mergeCell ref="AD13:AI13"/>
    <mergeCell ref="X15:AA15"/>
    <mergeCell ref="AD15:AI15"/>
    <mergeCell ref="X13:AA13"/>
    <mergeCell ref="T19:U19"/>
    <mergeCell ref="B9:C9"/>
    <mergeCell ref="F9:G9"/>
    <mergeCell ref="AD9:AI9"/>
    <mergeCell ref="T9:U9"/>
    <mergeCell ref="B11:C11"/>
    <mergeCell ref="F11:G11"/>
    <mergeCell ref="J11:K11"/>
    <mergeCell ref="P11:Q11"/>
    <mergeCell ref="T11:U11"/>
    <mergeCell ref="X11:AA11"/>
    <mergeCell ref="AD11:AI11"/>
    <mergeCell ref="X9:AA9"/>
  </mergeCells>
  <phoneticPr fontId="8"/>
  <conditionalFormatting sqref="B7:C7 B9:C9 B11:C11 B13:C13 B15:C15 B17:C17 B19:C19 B21:C21 B23:C23 F23:G23 F21:G21 F19:G19 F17:G17 F15:G15 F13:G13 F11:G11 F9:G9 F7:G7 J7:K7 J9:K9 J11:K11 J13:K13 J15:K15 J17:K17 J19:K19 J21:K21 J23:K23 P23:Q23 P21:Q21 P19:Q19 P17:Q17 P15:Q15 P13:Q13 P11:Q11 P9:Q9 P7:Q7 T7:U7 T9:U9 T11:U11 T13:U13 T15:U15 T17:U17 T19:U19 T21:U21 T23:U23 AD23:AI23 AD21:AI21 AD19:AI19 AD17:AI17 AD15:AI15 AD13:AI13 AD11:AI11 AD9:AI9 AD7:AI7 B36:C36 B38:C38 B40:C40 B42:C42 B44:C44 B46:C46 B48:C48 B50:C50 B52:C52 F36:G36 F38:G38 F40:G40 F42:G42 F44:G44 F46:G46 F48:G48 F50:G50 F52:G52 J52:K52 J50:K50 J48:K48 J46:K46 J44:K44 J42:K42 J40:K40 J38:K38 J36:K36 P36:Q36 P38:Q38 P40:Q40 P42:Q42 P44:Q44 P46:Q46 P48:Q48 P50:Q50 P52:Q52 T52:U52 T50:U50 T48:U48 T46:U46 T44:U44 T42:U42 T40:U40 T38:U38 T36:U36 AD36:AI36 AD38:AI38 AD40:AI40 AD42:AI42 AD44:AI44 AD46:AI46 AD48:AI48 AD50:AI50 AD52:AI52">
    <cfRule type="containsBlanks" dxfId="10" priority="1">
      <formula>LEN(TRIM(B7))=0</formula>
    </cfRule>
  </conditionalFormatting>
  <printOptions horizont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K69"/>
  <sheetViews>
    <sheetView view="pageBreakPreview" zoomScale="85" zoomScaleNormal="100" zoomScaleSheetLayoutView="85" workbookViewId="0">
      <selection activeCell="K50" sqref="K50:L50"/>
    </sheetView>
  </sheetViews>
  <sheetFormatPr defaultRowHeight="13.5"/>
  <cols>
    <col min="1" max="35" width="2.625" style="48" customWidth="1"/>
    <col min="36" max="36" width="1.875" style="48" customWidth="1"/>
    <col min="37" max="41" width="2.625" style="48" customWidth="1"/>
    <col min="42" max="16384" width="9" style="48"/>
  </cols>
  <sheetData>
    <row r="1" spans="1:37">
      <c r="AA1" s="131" t="s">
        <v>33</v>
      </c>
      <c r="AB1" s="95"/>
      <c r="AC1" s="95"/>
      <c r="AD1" s="95"/>
      <c r="AE1" s="95"/>
      <c r="AF1" s="95"/>
      <c r="AG1" s="95"/>
      <c r="AH1" s="95"/>
      <c r="AI1" s="95"/>
      <c r="AJ1" s="132"/>
    </row>
    <row r="2" spans="1:37">
      <c r="AA2" s="133"/>
      <c r="AB2" s="75"/>
      <c r="AC2" s="75"/>
      <c r="AD2" s="75"/>
      <c r="AE2" s="75"/>
      <c r="AF2" s="75"/>
      <c r="AG2" s="75"/>
      <c r="AH2" s="75"/>
      <c r="AI2" s="75"/>
      <c r="AJ2" s="76"/>
    </row>
    <row r="3" spans="1:37">
      <c r="A3" s="55" t="s">
        <v>80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106"/>
    </row>
    <row r="4" spans="1:37">
      <c r="A4" s="149"/>
      <c r="B4" s="150" t="s">
        <v>88</v>
      </c>
      <c r="C4" s="150"/>
      <c r="D4" s="150"/>
      <c r="E4" s="150"/>
      <c r="F4" s="151"/>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2"/>
    </row>
    <row r="5" spans="1:37">
      <c r="A5" s="60"/>
      <c r="B5" s="61"/>
      <c r="C5" s="61"/>
      <c r="D5" s="61"/>
      <c r="E5" s="61"/>
      <c r="F5" s="59"/>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2"/>
    </row>
    <row r="6" spans="1:37" ht="10.5" customHeight="1">
      <c r="A6" s="60"/>
      <c r="B6" s="61" t="s">
        <v>59</v>
      </c>
      <c r="C6" s="61"/>
      <c r="D6" s="61"/>
      <c r="E6" s="61"/>
      <c r="F6" s="61"/>
      <c r="G6" s="61"/>
      <c r="H6" s="61"/>
      <c r="I6" s="61"/>
      <c r="J6" s="61"/>
      <c r="K6" s="61"/>
      <c r="L6" s="61"/>
      <c r="M6" s="61"/>
      <c r="N6" s="61"/>
      <c r="O6" s="61"/>
      <c r="P6" s="61"/>
      <c r="Q6" s="61"/>
      <c r="R6" s="61"/>
      <c r="S6" s="61"/>
      <c r="T6" s="61"/>
      <c r="U6" s="61" t="s">
        <v>66</v>
      </c>
      <c r="V6" s="61"/>
      <c r="W6" s="61"/>
      <c r="X6" s="61"/>
      <c r="Y6" s="61"/>
      <c r="Z6" s="61"/>
      <c r="AA6" s="106" t="s">
        <v>35</v>
      </c>
      <c r="AB6" s="61"/>
      <c r="AC6" s="61"/>
      <c r="AD6" s="106"/>
      <c r="AE6" s="106"/>
      <c r="AF6" s="106"/>
      <c r="AG6" s="106"/>
      <c r="AH6" s="106"/>
      <c r="AI6" s="106"/>
      <c r="AJ6" s="62"/>
    </row>
    <row r="7" spans="1:37">
      <c r="A7" s="60"/>
      <c r="B7" s="22"/>
      <c r="C7" s="177"/>
      <c r="D7" s="178"/>
      <c r="E7" s="61" t="s">
        <v>2</v>
      </c>
      <c r="F7" s="61" t="s">
        <v>3</v>
      </c>
      <c r="G7" s="17"/>
      <c r="H7" s="171"/>
      <c r="I7" s="61" t="s">
        <v>10</v>
      </c>
      <c r="J7" s="61" t="s">
        <v>11</v>
      </c>
      <c r="K7" s="17"/>
      <c r="L7" s="171"/>
      <c r="M7" s="61" t="s">
        <v>4</v>
      </c>
      <c r="N7" s="61"/>
      <c r="O7" s="61"/>
      <c r="P7" s="61" t="s">
        <v>5</v>
      </c>
      <c r="Q7" s="17"/>
      <c r="R7" s="171"/>
      <c r="S7" s="61" t="s">
        <v>6</v>
      </c>
      <c r="T7" s="61" t="s">
        <v>8</v>
      </c>
      <c r="U7" s="154">
        <f>+B7*G7*K7*Q7/1000</f>
        <v>0</v>
      </c>
      <c r="V7" s="155"/>
      <c r="W7" s="155"/>
      <c r="X7" s="156"/>
      <c r="Y7" s="120" t="s">
        <v>30</v>
      </c>
      <c r="AA7" s="179"/>
      <c r="AB7" s="180"/>
      <c r="AC7" s="180"/>
      <c r="AD7" s="180"/>
      <c r="AE7" s="180"/>
      <c r="AF7" s="180"/>
      <c r="AG7" s="180"/>
      <c r="AH7" s="180"/>
      <c r="AI7" s="181"/>
      <c r="AJ7" s="62"/>
    </row>
    <row r="8" spans="1:37" ht="9" customHeight="1">
      <c r="A8" s="60"/>
      <c r="B8" s="172"/>
      <c r="C8" s="172"/>
      <c r="D8" s="172"/>
      <c r="E8" s="61"/>
      <c r="F8" s="61"/>
      <c r="G8" s="61"/>
      <c r="H8" s="61"/>
      <c r="I8" s="61"/>
      <c r="J8" s="61"/>
      <c r="K8" s="61"/>
      <c r="L8" s="61"/>
      <c r="M8" s="61"/>
      <c r="N8" s="61"/>
      <c r="O8" s="61"/>
      <c r="P8" s="61"/>
      <c r="Q8" s="61"/>
      <c r="R8" s="61"/>
      <c r="S8" s="61"/>
      <c r="T8" s="61"/>
      <c r="U8" s="61"/>
      <c r="V8" s="61"/>
      <c r="W8" s="61"/>
      <c r="X8" s="61"/>
      <c r="Y8" s="61"/>
      <c r="AC8" s="61"/>
      <c r="AD8" s="61"/>
      <c r="AE8" s="61"/>
      <c r="AF8" s="61"/>
      <c r="AG8" s="61"/>
      <c r="AH8" s="61"/>
      <c r="AI8" s="61"/>
      <c r="AJ8" s="62"/>
    </row>
    <row r="9" spans="1:37">
      <c r="A9" s="60"/>
      <c r="B9" s="22"/>
      <c r="C9" s="177"/>
      <c r="D9" s="178"/>
      <c r="E9" s="61" t="s">
        <v>2</v>
      </c>
      <c r="F9" s="61" t="s">
        <v>3</v>
      </c>
      <c r="G9" s="17"/>
      <c r="H9" s="171"/>
      <c r="I9" s="61" t="s">
        <v>10</v>
      </c>
      <c r="J9" s="61" t="s">
        <v>3</v>
      </c>
      <c r="K9" s="17"/>
      <c r="L9" s="171"/>
      <c r="M9" s="61" t="s">
        <v>4</v>
      </c>
      <c r="N9" s="61"/>
      <c r="O9" s="61"/>
      <c r="P9" s="61" t="s">
        <v>3</v>
      </c>
      <c r="Q9" s="17"/>
      <c r="R9" s="171"/>
      <c r="S9" s="61" t="s">
        <v>6</v>
      </c>
      <c r="T9" s="61" t="s">
        <v>8</v>
      </c>
      <c r="U9" s="154">
        <f>+B9*G9*K9*Q9/1000</f>
        <v>0</v>
      </c>
      <c r="V9" s="155"/>
      <c r="W9" s="155"/>
      <c r="X9" s="156"/>
      <c r="Y9" s="120" t="s">
        <v>16</v>
      </c>
      <c r="AA9" s="179"/>
      <c r="AB9" s="180"/>
      <c r="AC9" s="180"/>
      <c r="AD9" s="180"/>
      <c r="AE9" s="180"/>
      <c r="AF9" s="180"/>
      <c r="AG9" s="180"/>
      <c r="AH9" s="180"/>
      <c r="AI9" s="181"/>
      <c r="AJ9" s="62"/>
    </row>
    <row r="10" spans="1:37" ht="9" customHeight="1">
      <c r="A10" s="60"/>
      <c r="B10" s="172"/>
      <c r="C10" s="172"/>
      <c r="D10" s="172"/>
      <c r="E10" s="61"/>
      <c r="F10" s="61"/>
      <c r="G10" s="61"/>
      <c r="H10" s="61"/>
      <c r="I10" s="61"/>
      <c r="J10" s="61"/>
      <c r="K10" s="61"/>
      <c r="L10" s="61"/>
      <c r="M10" s="61"/>
      <c r="N10" s="61"/>
      <c r="O10" s="61"/>
      <c r="P10" s="61"/>
      <c r="Q10" s="61"/>
      <c r="R10" s="61"/>
      <c r="S10" s="61"/>
      <c r="T10" s="61"/>
      <c r="U10" s="61"/>
      <c r="V10" s="61"/>
      <c r="W10" s="61"/>
      <c r="X10" s="61"/>
      <c r="Y10" s="61"/>
      <c r="AC10" s="61"/>
      <c r="AD10" s="61"/>
      <c r="AE10" s="61"/>
      <c r="AF10" s="61"/>
      <c r="AG10" s="61"/>
      <c r="AH10" s="61"/>
      <c r="AI10" s="61"/>
      <c r="AJ10" s="62"/>
    </row>
    <row r="11" spans="1:37">
      <c r="A11" s="60"/>
      <c r="B11" s="22"/>
      <c r="C11" s="177"/>
      <c r="D11" s="178"/>
      <c r="E11" s="61" t="s">
        <v>2</v>
      </c>
      <c r="F11" s="61" t="s">
        <v>3</v>
      </c>
      <c r="G11" s="17"/>
      <c r="H11" s="171"/>
      <c r="I11" s="61" t="s">
        <v>10</v>
      </c>
      <c r="J11" s="61" t="s">
        <v>3</v>
      </c>
      <c r="K11" s="17"/>
      <c r="L11" s="171"/>
      <c r="M11" s="61" t="s">
        <v>4</v>
      </c>
      <c r="N11" s="61"/>
      <c r="O11" s="61"/>
      <c r="P11" s="61" t="s">
        <v>3</v>
      </c>
      <c r="Q11" s="17"/>
      <c r="R11" s="171"/>
      <c r="S11" s="61" t="s">
        <v>6</v>
      </c>
      <c r="T11" s="61" t="s">
        <v>8</v>
      </c>
      <c r="U11" s="154">
        <f>+B11*G11*K11*Q11/1000</f>
        <v>0</v>
      </c>
      <c r="V11" s="155"/>
      <c r="W11" s="155"/>
      <c r="X11" s="156"/>
      <c r="Y11" s="120" t="s">
        <v>16</v>
      </c>
      <c r="AA11" s="179"/>
      <c r="AB11" s="180"/>
      <c r="AC11" s="180"/>
      <c r="AD11" s="180"/>
      <c r="AE11" s="180"/>
      <c r="AF11" s="180"/>
      <c r="AG11" s="180"/>
      <c r="AH11" s="180"/>
      <c r="AI11" s="181"/>
      <c r="AJ11" s="62"/>
    </row>
    <row r="12" spans="1:37" ht="9" customHeight="1">
      <c r="A12" s="60"/>
      <c r="B12" s="172"/>
      <c r="C12" s="172"/>
      <c r="D12" s="172"/>
      <c r="E12" s="61"/>
      <c r="F12" s="61"/>
      <c r="G12" s="61"/>
      <c r="H12" s="61"/>
      <c r="I12" s="61"/>
      <c r="J12" s="61"/>
      <c r="K12" s="61"/>
      <c r="L12" s="61"/>
      <c r="M12" s="61"/>
      <c r="N12" s="61"/>
      <c r="O12" s="61"/>
      <c r="P12" s="61"/>
      <c r="Q12" s="61"/>
      <c r="R12" s="61"/>
      <c r="S12" s="61"/>
      <c r="T12" s="61"/>
      <c r="U12" s="61"/>
      <c r="V12" s="61"/>
      <c r="W12" s="61"/>
      <c r="X12" s="61"/>
      <c r="Y12" s="61"/>
      <c r="AC12" s="61"/>
      <c r="AD12" s="61"/>
      <c r="AE12" s="61"/>
      <c r="AF12" s="61"/>
      <c r="AG12" s="61"/>
      <c r="AH12" s="61"/>
      <c r="AI12" s="61"/>
      <c r="AJ12" s="62"/>
    </row>
    <row r="13" spans="1:37">
      <c r="A13" s="60"/>
      <c r="B13" s="22"/>
      <c r="C13" s="177"/>
      <c r="D13" s="178"/>
      <c r="E13" s="61" t="s">
        <v>2</v>
      </c>
      <c r="F13" s="61" t="s">
        <v>3</v>
      </c>
      <c r="G13" s="17"/>
      <c r="H13" s="171"/>
      <c r="I13" s="61" t="s">
        <v>10</v>
      </c>
      <c r="J13" s="61" t="s">
        <v>3</v>
      </c>
      <c r="K13" s="17"/>
      <c r="L13" s="171"/>
      <c r="M13" s="61" t="s">
        <v>4</v>
      </c>
      <c r="N13" s="61"/>
      <c r="O13" s="61"/>
      <c r="P13" s="61" t="s">
        <v>3</v>
      </c>
      <c r="Q13" s="17"/>
      <c r="R13" s="171"/>
      <c r="S13" s="61" t="s">
        <v>6</v>
      </c>
      <c r="T13" s="61" t="s">
        <v>8</v>
      </c>
      <c r="U13" s="154">
        <f>+B13*G13*K13*Q13/1000</f>
        <v>0</v>
      </c>
      <c r="V13" s="155"/>
      <c r="W13" s="155"/>
      <c r="X13" s="156"/>
      <c r="Y13" s="120" t="s">
        <v>16</v>
      </c>
      <c r="AA13" s="179"/>
      <c r="AB13" s="180"/>
      <c r="AC13" s="180"/>
      <c r="AD13" s="180"/>
      <c r="AE13" s="180"/>
      <c r="AF13" s="180"/>
      <c r="AG13" s="180"/>
      <c r="AH13" s="180"/>
      <c r="AI13" s="181"/>
      <c r="AJ13" s="62"/>
    </row>
    <row r="14" spans="1:37" ht="9" customHeight="1">
      <c r="A14" s="60"/>
      <c r="B14" s="172"/>
      <c r="C14" s="172"/>
      <c r="D14" s="172"/>
      <c r="E14" s="61"/>
      <c r="F14" s="61"/>
      <c r="G14" s="61"/>
      <c r="H14" s="61"/>
      <c r="I14" s="61"/>
      <c r="J14" s="61"/>
      <c r="K14" s="61"/>
      <c r="L14" s="61"/>
      <c r="M14" s="61"/>
      <c r="N14" s="61"/>
      <c r="O14" s="61"/>
      <c r="P14" s="61"/>
      <c r="Q14" s="61"/>
      <c r="R14" s="61"/>
      <c r="S14" s="61"/>
      <c r="T14" s="61"/>
      <c r="U14" s="61"/>
      <c r="V14" s="61"/>
      <c r="W14" s="61"/>
      <c r="X14" s="61"/>
      <c r="Y14" s="61"/>
      <c r="AC14" s="61"/>
      <c r="AD14" s="61"/>
      <c r="AE14" s="61"/>
      <c r="AF14" s="61"/>
      <c r="AG14" s="61"/>
      <c r="AH14" s="61"/>
      <c r="AI14" s="61"/>
      <c r="AJ14" s="62"/>
    </row>
    <row r="15" spans="1:37">
      <c r="A15" s="60"/>
      <c r="B15" s="22"/>
      <c r="C15" s="177"/>
      <c r="D15" s="178"/>
      <c r="E15" s="61" t="s">
        <v>2</v>
      </c>
      <c r="F15" s="61" t="s">
        <v>3</v>
      </c>
      <c r="G15" s="17"/>
      <c r="H15" s="171"/>
      <c r="I15" s="61" t="s">
        <v>10</v>
      </c>
      <c r="J15" s="61" t="s">
        <v>3</v>
      </c>
      <c r="K15" s="17"/>
      <c r="L15" s="171"/>
      <c r="M15" s="61" t="s">
        <v>4</v>
      </c>
      <c r="N15" s="61"/>
      <c r="O15" s="61"/>
      <c r="P15" s="61" t="s">
        <v>3</v>
      </c>
      <c r="Q15" s="17"/>
      <c r="R15" s="171"/>
      <c r="S15" s="61" t="s">
        <v>6</v>
      </c>
      <c r="T15" s="61" t="s">
        <v>8</v>
      </c>
      <c r="U15" s="154">
        <f>+B15*G15*K15*Q15/1000</f>
        <v>0</v>
      </c>
      <c r="V15" s="155"/>
      <c r="W15" s="155"/>
      <c r="X15" s="156"/>
      <c r="Y15" s="120" t="s">
        <v>16</v>
      </c>
      <c r="AA15" s="179"/>
      <c r="AB15" s="180"/>
      <c r="AC15" s="180"/>
      <c r="AD15" s="180"/>
      <c r="AE15" s="180"/>
      <c r="AF15" s="180"/>
      <c r="AG15" s="180"/>
      <c r="AH15" s="180"/>
      <c r="AI15" s="181"/>
      <c r="AJ15" s="62"/>
    </row>
    <row r="16" spans="1:37" ht="9" customHeight="1">
      <c r="A16" s="60"/>
      <c r="B16" s="172"/>
      <c r="C16" s="172"/>
      <c r="D16" s="172"/>
      <c r="E16" s="61"/>
      <c r="F16" s="61"/>
      <c r="G16" s="61"/>
      <c r="H16" s="61"/>
      <c r="I16" s="61"/>
      <c r="J16" s="61"/>
      <c r="K16" s="61"/>
      <c r="L16" s="61"/>
      <c r="M16" s="61"/>
      <c r="N16" s="61"/>
      <c r="O16" s="61"/>
      <c r="P16" s="61"/>
      <c r="Q16" s="61"/>
      <c r="R16" s="61"/>
      <c r="S16" s="61"/>
      <c r="T16" s="61"/>
      <c r="U16" s="61"/>
      <c r="V16" s="61"/>
      <c r="W16" s="61"/>
      <c r="X16" s="61"/>
      <c r="Y16" s="61"/>
      <c r="AC16" s="61"/>
      <c r="AD16" s="61"/>
      <c r="AE16" s="61"/>
      <c r="AF16" s="61"/>
      <c r="AG16" s="61"/>
      <c r="AH16" s="61"/>
      <c r="AI16" s="61"/>
      <c r="AJ16" s="62"/>
    </row>
    <row r="17" spans="1:36">
      <c r="A17" s="60"/>
      <c r="B17" s="22"/>
      <c r="C17" s="177"/>
      <c r="D17" s="178"/>
      <c r="E17" s="61" t="s">
        <v>2</v>
      </c>
      <c r="F17" s="61" t="s">
        <v>3</v>
      </c>
      <c r="G17" s="17"/>
      <c r="H17" s="171"/>
      <c r="I17" s="61" t="s">
        <v>10</v>
      </c>
      <c r="J17" s="61" t="s">
        <v>3</v>
      </c>
      <c r="K17" s="17"/>
      <c r="L17" s="171"/>
      <c r="M17" s="61" t="s">
        <v>4</v>
      </c>
      <c r="N17" s="61"/>
      <c r="O17" s="61"/>
      <c r="P17" s="61" t="s">
        <v>3</v>
      </c>
      <c r="Q17" s="17"/>
      <c r="R17" s="171"/>
      <c r="S17" s="61" t="s">
        <v>6</v>
      </c>
      <c r="T17" s="61" t="s">
        <v>8</v>
      </c>
      <c r="U17" s="154">
        <f>+B17*G17*K17*Q17/1000</f>
        <v>0</v>
      </c>
      <c r="V17" s="155"/>
      <c r="W17" s="155"/>
      <c r="X17" s="156"/>
      <c r="Y17" s="120" t="s">
        <v>16</v>
      </c>
      <c r="AA17" s="179"/>
      <c r="AB17" s="180"/>
      <c r="AC17" s="180"/>
      <c r="AD17" s="180"/>
      <c r="AE17" s="180"/>
      <c r="AF17" s="180"/>
      <c r="AG17" s="180"/>
      <c r="AH17" s="180"/>
      <c r="AI17" s="181"/>
      <c r="AJ17" s="62"/>
    </row>
    <row r="18" spans="1:36" ht="9" customHeight="1">
      <c r="A18" s="60"/>
      <c r="B18" s="172"/>
      <c r="C18" s="172"/>
      <c r="D18" s="172"/>
      <c r="E18" s="61"/>
      <c r="F18" s="61"/>
      <c r="G18" s="61"/>
      <c r="H18" s="61"/>
      <c r="I18" s="61"/>
      <c r="J18" s="61"/>
      <c r="K18" s="61"/>
      <c r="L18" s="61"/>
      <c r="M18" s="61"/>
      <c r="N18" s="61"/>
      <c r="O18" s="61"/>
      <c r="P18" s="61"/>
      <c r="Q18" s="61"/>
      <c r="R18" s="61"/>
      <c r="S18" s="61"/>
      <c r="T18" s="61"/>
      <c r="U18" s="61"/>
      <c r="V18" s="61"/>
      <c r="W18" s="61"/>
      <c r="X18" s="61"/>
      <c r="Y18" s="61"/>
      <c r="AC18" s="61"/>
      <c r="AD18" s="61"/>
      <c r="AE18" s="61"/>
      <c r="AF18" s="61"/>
      <c r="AG18" s="61"/>
      <c r="AH18" s="61"/>
      <c r="AI18" s="61"/>
      <c r="AJ18" s="62"/>
    </row>
    <row r="19" spans="1:36">
      <c r="A19" s="60"/>
      <c r="B19" s="22"/>
      <c r="C19" s="177"/>
      <c r="D19" s="178"/>
      <c r="E19" s="61" t="s">
        <v>2</v>
      </c>
      <c r="F19" s="61" t="s">
        <v>3</v>
      </c>
      <c r="G19" s="17"/>
      <c r="H19" s="171"/>
      <c r="I19" s="61" t="s">
        <v>10</v>
      </c>
      <c r="J19" s="61" t="s">
        <v>3</v>
      </c>
      <c r="K19" s="17"/>
      <c r="L19" s="171"/>
      <c r="M19" s="61" t="s">
        <v>4</v>
      </c>
      <c r="N19" s="61"/>
      <c r="O19" s="61"/>
      <c r="P19" s="61" t="s">
        <v>3</v>
      </c>
      <c r="Q19" s="17"/>
      <c r="R19" s="171"/>
      <c r="S19" s="61" t="s">
        <v>6</v>
      </c>
      <c r="T19" s="61" t="s">
        <v>8</v>
      </c>
      <c r="U19" s="154">
        <f>+B19*G19*K19*Q19/1000</f>
        <v>0</v>
      </c>
      <c r="V19" s="155"/>
      <c r="W19" s="155"/>
      <c r="X19" s="156"/>
      <c r="Y19" s="120" t="s">
        <v>16</v>
      </c>
      <c r="AA19" s="179"/>
      <c r="AB19" s="180"/>
      <c r="AC19" s="180"/>
      <c r="AD19" s="180"/>
      <c r="AE19" s="180"/>
      <c r="AF19" s="180"/>
      <c r="AG19" s="180"/>
      <c r="AH19" s="180"/>
      <c r="AI19" s="181"/>
      <c r="AJ19" s="62"/>
    </row>
    <row r="20" spans="1:36" ht="9" customHeight="1">
      <c r="A20" s="60"/>
      <c r="B20" s="172"/>
      <c r="C20" s="172"/>
      <c r="D20" s="172"/>
      <c r="E20" s="61"/>
      <c r="F20" s="61"/>
      <c r="G20" s="61"/>
      <c r="H20" s="61"/>
      <c r="I20" s="61"/>
      <c r="J20" s="61"/>
      <c r="K20" s="61"/>
      <c r="L20" s="61"/>
      <c r="M20" s="61"/>
      <c r="N20" s="61"/>
      <c r="O20" s="61"/>
      <c r="P20" s="61"/>
      <c r="Q20" s="61"/>
      <c r="R20" s="61"/>
      <c r="S20" s="61"/>
      <c r="T20" s="61"/>
      <c r="U20" s="61"/>
      <c r="V20" s="61"/>
      <c r="W20" s="61"/>
      <c r="X20" s="61"/>
      <c r="Y20" s="61"/>
      <c r="AC20" s="61"/>
      <c r="AD20" s="61"/>
      <c r="AE20" s="61"/>
      <c r="AF20" s="61"/>
      <c r="AG20" s="61"/>
      <c r="AH20" s="61"/>
      <c r="AI20" s="61"/>
      <c r="AJ20" s="62"/>
    </row>
    <row r="21" spans="1:36">
      <c r="A21" s="60"/>
      <c r="B21" s="22"/>
      <c r="C21" s="177"/>
      <c r="D21" s="178"/>
      <c r="E21" s="61" t="s">
        <v>2</v>
      </c>
      <c r="F21" s="61" t="s">
        <v>3</v>
      </c>
      <c r="G21" s="17"/>
      <c r="H21" s="171"/>
      <c r="I21" s="61" t="s">
        <v>10</v>
      </c>
      <c r="J21" s="61" t="s">
        <v>3</v>
      </c>
      <c r="K21" s="17"/>
      <c r="L21" s="171"/>
      <c r="M21" s="61" t="s">
        <v>4</v>
      </c>
      <c r="N21" s="61"/>
      <c r="O21" s="61"/>
      <c r="P21" s="61" t="s">
        <v>3</v>
      </c>
      <c r="Q21" s="17"/>
      <c r="R21" s="171"/>
      <c r="S21" s="61" t="s">
        <v>6</v>
      </c>
      <c r="T21" s="61" t="s">
        <v>8</v>
      </c>
      <c r="U21" s="154">
        <f>+B21*G21*K21*Q21/1000</f>
        <v>0</v>
      </c>
      <c r="V21" s="155"/>
      <c r="W21" s="155"/>
      <c r="X21" s="156"/>
      <c r="Y21" s="120" t="s">
        <v>16</v>
      </c>
      <c r="AA21" s="179"/>
      <c r="AB21" s="180"/>
      <c r="AC21" s="180"/>
      <c r="AD21" s="180"/>
      <c r="AE21" s="180"/>
      <c r="AF21" s="180"/>
      <c r="AG21" s="180"/>
      <c r="AH21" s="180"/>
      <c r="AI21" s="181"/>
      <c r="AJ21" s="62"/>
    </row>
    <row r="22" spans="1:36" ht="9" customHeight="1">
      <c r="A22" s="60"/>
      <c r="B22" s="172"/>
      <c r="C22" s="172"/>
      <c r="D22" s="172"/>
      <c r="E22" s="61"/>
      <c r="F22" s="61"/>
      <c r="G22" s="61"/>
      <c r="H22" s="61"/>
      <c r="I22" s="61"/>
      <c r="J22" s="61"/>
      <c r="K22" s="61"/>
      <c r="L22" s="61"/>
      <c r="M22" s="61"/>
      <c r="N22" s="61"/>
      <c r="O22" s="61"/>
      <c r="P22" s="61"/>
      <c r="Q22" s="61"/>
      <c r="R22" s="61"/>
      <c r="S22" s="61"/>
      <c r="T22" s="61"/>
      <c r="U22" s="61"/>
      <c r="V22" s="61"/>
      <c r="W22" s="61"/>
      <c r="X22" s="61"/>
      <c r="Y22" s="61"/>
      <c r="AC22" s="61"/>
      <c r="AD22" s="61"/>
      <c r="AE22" s="61"/>
      <c r="AF22" s="61"/>
      <c r="AG22" s="61"/>
      <c r="AH22" s="61"/>
      <c r="AI22" s="61"/>
      <c r="AJ22" s="62"/>
    </row>
    <row r="23" spans="1:36">
      <c r="A23" s="60"/>
      <c r="B23" s="22"/>
      <c r="C23" s="177"/>
      <c r="D23" s="178"/>
      <c r="E23" s="61" t="s">
        <v>2</v>
      </c>
      <c r="F23" s="61" t="s">
        <v>3</v>
      </c>
      <c r="G23" s="17"/>
      <c r="H23" s="171"/>
      <c r="I23" s="61" t="s">
        <v>10</v>
      </c>
      <c r="J23" s="61" t="s">
        <v>3</v>
      </c>
      <c r="K23" s="17"/>
      <c r="L23" s="171"/>
      <c r="M23" s="61" t="s">
        <v>4</v>
      </c>
      <c r="N23" s="61"/>
      <c r="O23" s="61"/>
      <c r="P23" s="61" t="s">
        <v>3</v>
      </c>
      <c r="Q23" s="17"/>
      <c r="R23" s="171"/>
      <c r="S23" s="61" t="s">
        <v>6</v>
      </c>
      <c r="T23" s="61" t="s">
        <v>8</v>
      </c>
      <c r="U23" s="154">
        <f>+B23*G23*K23*Q23/1000</f>
        <v>0</v>
      </c>
      <c r="V23" s="155"/>
      <c r="W23" s="155"/>
      <c r="X23" s="156"/>
      <c r="Y23" s="120" t="s">
        <v>16</v>
      </c>
      <c r="AA23" s="179"/>
      <c r="AB23" s="180"/>
      <c r="AC23" s="180"/>
      <c r="AD23" s="180"/>
      <c r="AE23" s="180"/>
      <c r="AF23" s="180"/>
      <c r="AG23" s="180"/>
      <c r="AH23" s="180"/>
      <c r="AI23" s="181"/>
      <c r="AJ23" s="62"/>
    </row>
    <row r="24" spans="1:36" ht="9" customHeight="1">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2"/>
    </row>
    <row r="25" spans="1:36">
      <c r="A25" s="60"/>
      <c r="B25" s="106"/>
      <c r="C25" s="120"/>
      <c r="D25" s="120"/>
      <c r="E25" s="61"/>
      <c r="F25" s="61"/>
      <c r="G25" s="106"/>
      <c r="H25" s="120"/>
      <c r="I25" s="61"/>
      <c r="J25" s="61"/>
      <c r="K25" s="106"/>
      <c r="L25" s="120"/>
      <c r="M25" s="61"/>
      <c r="N25" s="61"/>
      <c r="O25" s="61"/>
      <c r="P25" s="61"/>
      <c r="Q25" s="106"/>
      <c r="R25" s="120"/>
      <c r="S25" s="106" t="s">
        <v>9</v>
      </c>
      <c r="T25" s="61"/>
      <c r="U25" s="157">
        <f>SUM(U7:X23)</f>
        <v>0</v>
      </c>
      <c r="V25" s="158"/>
      <c r="W25" s="158"/>
      <c r="X25" s="159"/>
      <c r="Y25" s="120" t="s">
        <v>16</v>
      </c>
      <c r="AC25" s="61"/>
      <c r="AI25" s="107"/>
      <c r="AJ25" s="62"/>
    </row>
    <row r="26" spans="1:36">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2"/>
    </row>
    <row r="27" spans="1:36">
      <c r="A27" s="60"/>
      <c r="B27" s="61"/>
      <c r="C27" s="61"/>
      <c r="D27" s="61"/>
      <c r="E27" s="61"/>
      <c r="F27" s="61"/>
      <c r="G27" s="61"/>
      <c r="H27" s="61"/>
      <c r="I27" s="61"/>
      <c r="J27" s="61"/>
      <c r="K27" s="157">
        <f>+U25</f>
        <v>0</v>
      </c>
      <c r="L27" s="158"/>
      <c r="M27" s="158"/>
      <c r="N27" s="159"/>
      <c r="O27" s="120" t="s">
        <v>16</v>
      </c>
      <c r="P27" s="61"/>
      <c r="Q27" s="61" t="s">
        <v>7</v>
      </c>
      <c r="R27" s="160">
        <v>1000</v>
      </c>
      <c r="S27" s="160"/>
      <c r="T27" s="61" t="s">
        <v>3</v>
      </c>
      <c r="U27" s="160">
        <v>0.45200000000000001</v>
      </c>
      <c r="V27" s="160"/>
      <c r="W27" s="61" t="s">
        <v>17</v>
      </c>
      <c r="X27" s="61"/>
      <c r="Y27" s="61"/>
      <c r="Z27" s="61"/>
      <c r="AA27" s="61" t="s">
        <v>15</v>
      </c>
      <c r="AB27" s="161">
        <f>ROUND(+K27/R27*U27,1)</f>
        <v>0</v>
      </c>
      <c r="AC27" s="162"/>
      <c r="AD27" s="162"/>
      <c r="AE27" s="163"/>
      <c r="AF27" s="61" t="s">
        <v>51</v>
      </c>
      <c r="AG27" s="59"/>
      <c r="AH27" s="61"/>
      <c r="AI27" s="61"/>
      <c r="AJ27" s="62"/>
    </row>
    <row r="28" spans="1:36">
      <c r="A28" s="63"/>
      <c r="B28" s="64"/>
      <c r="C28" s="64"/>
      <c r="D28" s="64"/>
      <c r="E28" s="64"/>
      <c r="F28" s="64"/>
      <c r="G28" s="64"/>
      <c r="H28" s="64"/>
      <c r="I28" s="64"/>
      <c r="J28" s="64"/>
      <c r="K28" s="64"/>
      <c r="L28" s="64"/>
      <c r="M28" s="64"/>
      <c r="N28" s="64"/>
      <c r="O28" s="64"/>
      <c r="P28" s="64"/>
      <c r="Q28" s="64"/>
      <c r="R28" s="64"/>
      <c r="S28" s="64"/>
      <c r="T28" s="64"/>
      <c r="U28" s="64"/>
      <c r="V28" s="64"/>
      <c r="W28" s="64"/>
      <c r="X28" s="164"/>
      <c r="Y28" s="64"/>
      <c r="Z28" s="64"/>
      <c r="AA28" s="165"/>
      <c r="AB28" s="64"/>
      <c r="AC28" s="64"/>
      <c r="AD28" s="64"/>
      <c r="AE28" s="64"/>
      <c r="AF28" s="64"/>
      <c r="AG28" s="64"/>
      <c r="AH28" s="64"/>
      <c r="AI28" s="64"/>
      <c r="AJ28" s="65"/>
    </row>
    <row r="29" spans="1:36">
      <c r="A29" s="126"/>
      <c r="B29" s="103"/>
      <c r="D29" s="66"/>
      <c r="E29" s="66"/>
      <c r="F29" s="66"/>
      <c r="G29" s="66"/>
      <c r="H29" s="66"/>
      <c r="I29" s="66"/>
      <c r="J29" s="66"/>
      <c r="K29" s="66"/>
      <c r="L29" s="66"/>
      <c r="M29" s="66"/>
      <c r="N29" s="66"/>
      <c r="O29" s="66"/>
      <c r="P29" s="66"/>
      <c r="Q29" s="66"/>
      <c r="R29" s="66"/>
      <c r="S29" s="67" t="s">
        <v>94</v>
      </c>
      <c r="T29" s="67"/>
      <c r="U29" s="67"/>
      <c r="V29" s="67"/>
      <c r="W29" s="67"/>
      <c r="X29" s="67"/>
      <c r="Y29" s="67"/>
      <c r="Z29" s="67"/>
      <c r="AA29" s="68">
        <f>+AB27</f>
        <v>0</v>
      </c>
      <c r="AB29" s="69"/>
      <c r="AC29" s="69"/>
      <c r="AD29" s="69"/>
      <c r="AE29" s="69"/>
      <c r="AF29" s="69"/>
      <c r="AG29" s="70" t="s">
        <v>52</v>
      </c>
      <c r="AH29" s="70"/>
      <c r="AI29" s="70"/>
      <c r="AJ29" s="71"/>
    </row>
    <row r="30" spans="1:36">
      <c r="A30" s="103"/>
      <c r="B30" s="128"/>
      <c r="C30" s="66"/>
      <c r="D30" s="66"/>
      <c r="E30" s="66"/>
      <c r="F30" s="66"/>
      <c r="G30" s="66"/>
      <c r="H30" s="66"/>
      <c r="I30" s="66"/>
      <c r="J30" s="66"/>
      <c r="K30" s="66"/>
      <c r="L30" s="66"/>
      <c r="M30" s="66"/>
      <c r="N30" s="66"/>
      <c r="O30" s="66"/>
      <c r="P30" s="66"/>
      <c r="Q30" s="66"/>
      <c r="R30" s="66"/>
      <c r="S30" s="72"/>
      <c r="T30" s="72"/>
      <c r="U30" s="72"/>
      <c r="V30" s="72"/>
      <c r="W30" s="72"/>
      <c r="X30" s="72"/>
      <c r="Y30" s="72"/>
      <c r="Z30" s="72"/>
      <c r="AA30" s="73"/>
      <c r="AB30" s="74"/>
      <c r="AC30" s="74"/>
      <c r="AD30" s="74"/>
      <c r="AE30" s="74"/>
      <c r="AF30" s="74"/>
      <c r="AG30" s="75"/>
      <c r="AH30" s="75"/>
      <c r="AI30" s="75"/>
      <c r="AJ30" s="76"/>
    </row>
    <row r="31" spans="1:36">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row>
    <row r="32" spans="1:36">
      <c r="A32" s="55" t="s">
        <v>82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7"/>
    </row>
    <row r="33" spans="1:36">
      <c r="A33" s="60"/>
      <c r="B33" s="61" t="s">
        <v>89</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2"/>
    </row>
    <row r="34" spans="1:36">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2"/>
    </row>
    <row r="35" spans="1:36" ht="10.5" customHeight="1">
      <c r="A35" s="60"/>
      <c r="B35" s="61" t="s">
        <v>59</v>
      </c>
      <c r="C35" s="61"/>
      <c r="D35" s="61"/>
      <c r="E35" s="61"/>
      <c r="F35" s="61"/>
      <c r="G35" s="61"/>
      <c r="H35" s="61"/>
      <c r="I35" s="61"/>
      <c r="J35" s="61"/>
      <c r="K35" s="61"/>
      <c r="L35" s="61"/>
      <c r="M35" s="61"/>
      <c r="N35" s="61"/>
      <c r="O35" s="61"/>
      <c r="P35" s="61"/>
      <c r="Q35" s="61"/>
      <c r="R35" s="61"/>
      <c r="S35" s="61"/>
      <c r="T35" s="61"/>
      <c r="U35" s="61" t="s">
        <v>73</v>
      </c>
      <c r="V35" s="61"/>
      <c r="W35" s="61"/>
      <c r="X35" s="61"/>
      <c r="AA35" s="106" t="s">
        <v>35</v>
      </c>
      <c r="AB35" s="61"/>
      <c r="AC35" s="61"/>
      <c r="AD35" s="106"/>
      <c r="AE35" s="106"/>
      <c r="AF35" s="106"/>
      <c r="AG35" s="106"/>
      <c r="AH35" s="106"/>
      <c r="AI35" s="106"/>
      <c r="AJ35" s="62"/>
    </row>
    <row r="36" spans="1:36">
      <c r="A36" s="60"/>
      <c r="B36" s="22"/>
      <c r="C36" s="177"/>
      <c r="D36" s="178"/>
      <c r="E36" s="61" t="s">
        <v>2</v>
      </c>
      <c r="F36" s="61" t="s">
        <v>3</v>
      </c>
      <c r="G36" s="17"/>
      <c r="H36" s="171"/>
      <c r="I36" s="61" t="s">
        <v>10</v>
      </c>
      <c r="J36" s="61" t="s">
        <v>3</v>
      </c>
      <c r="K36" s="17"/>
      <c r="L36" s="171"/>
      <c r="M36" s="61" t="s">
        <v>4</v>
      </c>
      <c r="N36" s="61"/>
      <c r="O36" s="61"/>
      <c r="P36" s="61" t="s">
        <v>3</v>
      </c>
      <c r="Q36" s="17"/>
      <c r="R36" s="171"/>
      <c r="S36" s="61" t="s">
        <v>6</v>
      </c>
      <c r="T36" s="61" t="s">
        <v>8</v>
      </c>
      <c r="U36" s="154">
        <f>+B36*G36*K36*Q36/1000</f>
        <v>0</v>
      </c>
      <c r="V36" s="155"/>
      <c r="W36" s="155"/>
      <c r="X36" s="156"/>
      <c r="Y36" s="66" t="s">
        <v>16</v>
      </c>
      <c r="AA36" s="179"/>
      <c r="AB36" s="180"/>
      <c r="AC36" s="180"/>
      <c r="AD36" s="180"/>
      <c r="AE36" s="180"/>
      <c r="AF36" s="180"/>
      <c r="AG36" s="180"/>
      <c r="AH36" s="180"/>
      <c r="AI36" s="181"/>
      <c r="AJ36" s="62"/>
    </row>
    <row r="37" spans="1:36" ht="9" customHeight="1">
      <c r="A37" s="60"/>
      <c r="B37" s="172"/>
      <c r="C37" s="172"/>
      <c r="D37" s="172"/>
      <c r="E37" s="61"/>
      <c r="F37" s="61"/>
      <c r="G37" s="61"/>
      <c r="H37" s="61"/>
      <c r="I37" s="61"/>
      <c r="J37" s="61"/>
      <c r="K37" s="61"/>
      <c r="L37" s="61"/>
      <c r="M37" s="61"/>
      <c r="N37" s="61"/>
      <c r="O37" s="61"/>
      <c r="P37" s="61"/>
      <c r="Q37" s="61"/>
      <c r="R37" s="61"/>
      <c r="S37" s="61"/>
      <c r="T37" s="61"/>
      <c r="U37" s="61"/>
      <c r="V37" s="61"/>
      <c r="W37" s="61"/>
      <c r="X37" s="61"/>
      <c r="Y37" s="61"/>
      <c r="AC37" s="61"/>
      <c r="AD37" s="61"/>
      <c r="AE37" s="61"/>
      <c r="AF37" s="61"/>
      <c r="AG37" s="61"/>
      <c r="AH37" s="61"/>
      <c r="AI37" s="61"/>
      <c r="AJ37" s="62"/>
    </row>
    <row r="38" spans="1:36">
      <c r="A38" s="60"/>
      <c r="B38" s="22"/>
      <c r="C38" s="177"/>
      <c r="D38" s="178"/>
      <c r="E38" s="61" t="s">
        <v>2</v>
      </c>
      <c r="F38" s="61" t="s">
        <v>3</v>
      </c>
      <c r="G38" s="17"/>
      <c r="H38" s="171"/>
      <c r="I38" s="61" t="s">
        <v>10</v>
      </c>
      <c r="J38" s="61" t="s">
        <v>3</v>
      </c>
      <c r="K38" s="17"/>
      <c r="L38" s="171"/>
      <c r="M38" s="61" t="s">
        <v>4</v>
      </c>
      <c r="N38" s="61"/>
      <c r="O38" s="61"/>
      <c r="P38" s="61" t="s">
        <v>3</v>
      </c>
      <c r="Q38" s="17"/>
      <c r="R38" s="171"/>
      <c r="S38" s="61" t="s">
        <v>6</v>
      </c>
      <c r="T38" s="61" t="s">
        <v>8</v>
      </c>
      <c r="U38" s="154">
        <f>+B38*G38*K38*Q38/1000</f>
        <v>0</v>
      </c>
      <c r="V38" s="155"/>
      <c r="W38" s="155"/>
      <c r="X38" s="156"/>
      <c r="Y38" s="66" t="s">
        <v>16</v>
      </c>
      <c r="AA38" s="179"/>
      <c r="AB38" s="180"/>
      <c r="AC38" s="180"/>
      <c r="AD38" s="180"/>
      <c r="AE38" s="180"/>
      <c r="AF38" s="180"/>
      <c r="AG38" s="180"/>
      <c r="AH38" s="180"/>
      <c r="AI38" s="181"/>
      <c r="AJ38" s="62"/>
    </row>
    <row r="39" spans="1:36" ht="9" customHeight="1">
      <c r="A39" s="60"/>
      <c r="B39" s="172"/>
      <c r="C39" s="172"/>
      <c r="D39" s="172"/>
      <c r="E39" s="61"/>
      <c r="F39" s="61"/>
      <c r="G39" s="61"/>
      <c r="H39" s="61"/>
      <c r="I39" s="61"/>
      <c r="J39" s="61"/>
      <c r="K39" s="61"/>
      <c r="L39" s="61"/>
      <c r="M39" s="61"/>
      <c r="N39" s="61"/>
      <c r="O39" s="61"/>
      <c r="P39" s="61"/>
      <c r="Q39" s="61"/>
      <c r="R39" s="61"/>
      <c r="S39" s="61"/>
      <c r="T39" s="61"/>
      <c r="U39" s="61"/>
      <c r="V39" s="61"/>
      <c r="W39" s="61"/>
      <c r="X39" s="61"/>
      <c r="Y39" s="61"/>
      <c r="AC39" s="61"/>
      <c r="AD39" s="61"/>
      <c r="AE39" s="61"/>
      <c r="AF39" s="61"/>
      <c r="AG39" s="61"/>
      <c r="AH39" s="61"/>
      <c r="AI39" s="61"/>
      <c r="AJ39" s="62"/>
    </row>
    <row r="40" spans="1:36">
      <c r="A40" s="60"/>
      <c r="B40" s="22"/>
      <c r="C40" s="177"/>
      <c r="D40" s="178"/>
      <c r="E40" s="61" t="s">
        <v>2</v>
      </c>
      <c r="F40" s="61" t="s">
        <v>3</v>
      </c>
      <c r="G40" s="17"/>
      <c r="H40" s="171"/>
      <c r="I40" s="61" t="s">
        <v>10</v>
      </c>
      <c r="J40" s="61" t="s">
        <v>3</v>
      </c>
      <c r="K40" s="17"/>
      <c r="L40" s="171"/>
      <c r="M40" s="61" t="s">
        <v>4</v>
      </c>
      <c r="N40" s="61"/>
      <c r="O40" s="61"/>
      <c r="P40" s="61" t="s">
        <v>3</v>
      </c>
      <c r="Q40" s="17"/>
      <c r="R40" s="171"/>
      <c r="S40" s="61" t="s">
        <v>6</v>
      </c>
      <c r="T40" s="61" t="s">
        <v>8</v>
      </c>
      <c r="U40" s="154">
        <f>+B40*G40*K40*Q40/1000</f>
        <v>0</v>
      </c>
      <c r="V40" s="155"/>
      <c r="W40" s="155"/>
      <c r="X40" s="156"/>
      <c r="Y40" s="66" t="s">
        <v>16</v>
      </c>
      <c r="AA40" s="179"/>
      <c r="AB40" s="180"/>
      <c r="AC40" s="180"/>
      <c r="AD40" s="180"/>
      <c r="AE40" s="180"/>
      <c r="AF40" s="180"/>
      <c r="AG40" s="180"/>
      <c r="AH40" s="180"/>
      <c r="AI40" s="181"/>
      <c r="AJ40" s="62"/>
    </row>
    <row r="41" spans="1:36" ht="9" customHeight="1">
      <c r="A41" s="60"/>
      <c r="B41" s="172"/>
      <c r="C41" s="172"/>
      <c r="D41" s="172"/>
      <c r="E41" s="61"/>
      <c r="F41" s="61"/>
      <c r="G41" s="61"/>
      <c r="H41" s="61"/>
      <c r="I41" s="61"/>
      <c r="J41" s="61"/>
      <c r="K41" s="61"/>
      <c r="L41" s="61"/>
      <c r="M41" s="61"/>
      <c r="N41" s="61"/>
      <c r="O41" s="61"/>
      <c r="P41" s="61"/>
      <c r="Q41" s="61"/>
      <c r="R41" s="61"/>
      <c r="S41" s="61"/>
      <c r="T41" s="61"/>
      <c r="U41" s="61"/>
      <c r="V41" s="61"/>
      <c r="W41" s="61"/>
      <c r="X41" s="61"/>
      <c r="Y41" s="61"/>
      <c r="AC41" s="61"/>
      <c r="AD41" s="61"/>
      <c r="AE41" s="61"/>
      <c r="AF41" s="61"/>
      <c r="AG41" s="61"/>
      <c r="AH41" s="61"/>
      <c r="AI41" s="61"/>
      <c r="AJ41" s="62"/>
    </row>
    <row r="42" spans="1:36">
      <c r="A42" s="60"/>
      <c r="B42" s="22"/>
      <c r="C42" s="177"/>
      <c r="D42" s="178"/>
      <c r="E42" s="61" t="s">
        <v>2</v>
      </c>
      <c r="F42" s="61" t="s">
        <v>3</v>
      </c>
      <c r="G42" s="17"/>
      <c r="H42" s="171"/>
      <c r="I42" s="61" t="s">
        <v>10</v>
      </c>
      <c r="J42" s="61" t="s">
        <v>3</v>
      </c>
      <c r="K42" s="17"/>
      <c r="L42" s="171"/>
      <c r="M42" s="61" t="s">
        <v>4</v>
      </c>
      <c r="N42" s="61"/>
      <c r="O42" s="61"/>
      <c r="P42" s="61" t="s">
        <v>3</v>
      </c>
      <c r="Q42" s="17"/>
      <c r="R42" s="171"/>
      <c r="S42" s="61" t="s">
        <v>6</v>
      </c>
      <c r="T42" s="61" t="s">
        <v>8</v>
      </c>
      <c r="U42" s="154">
        <f>+B42*G42*K42*Q42/1000</f>
        <v>0</v>
      </c>
      <c r="V42" s="155"/>
      <c r="W42" s="155"/>
      <c r="X42" s="156"/>
      <c r="Y42" s="66" t="s">
        <v>16</v>
      </c>
      <c r="AA42" s="179"/>
      <c r="AB42" s="180"/>
      <c r="AC42" s="180"/>
      <c r="AD42" s="180"/>
      <c r="AE42" s="180"/>
      <c r="AF42" s="180"/>
      <c r="AG42" s="180"/>
      <c r="AH42" s="180"/>
      <c r="AI42" s="181"/>
      <c r="AJ42" s="62"/>
    </row>
    <row r="43" spans="1:36" ht="9" customHeight="1">
      <c r="A43" s="60"/>
      <c r="B43" s="172"/>
      <c r="C43" s="172"/>
      <c r="D43" s="172"/>
      <c r="E43" s="61"/>
      <c r="F43" s="61"/>
      <c r="G43" s="61"/>
      <c r="H43" s="61"/>
      <c r="I43" s="61"/>
      <c r="J43" s="61"/>
      <c r="K43" s="61"/>
      <c r="L43" s="61"/>
      <c r="M43" s="61"/>
      <c r="N43" s="61"/>
      <c r="O43" s="61"/>
      <c r="P43" s="61"/>
      <c r="Q43" s="61"/>
      <c r="R43" s="61"/>
      <c r="S43" s="61"/>
      <c r="T43" s="61"/>
      <c r="U43" s="61"/>
      <c r="V43" s="61"/>
      <c r="W43" s="61"/>
      <c r="X43" s="61"/>
      <c r="Y43" s="61"/>
      <c r="AC43" s="61"/>
      <c r="AD43" s="61"/>
      <c r="AE43" s="61"/>
      <c r="AF43" s="61"/>
      <c r="AG43" s="61"/>
      <c r="AH43" s="61"/>
      <c r="AI43" s="61"/>
      <c r="AJ43" s="62"/>
    </row>
    <row r="44" spans="1:36">
      <c r="A44" s="60"/>
      <c r="B44" s="22"/>
      <c r="C44" s="177"/>
      <c r="D44" s="178"/>
      <c r="E44" s="61" t="s">
        <v>2</v>
      </c>
      <c r="F44" s="61" t="s">
        <v>3</v>
      </c>
      <c r="G44" s="17"/>
      <c r="H44" s="171"/>
      <c r="I44" s="61" t="s">
        <v>10</v>
      </c>
      <c r="J44" s="61" t="s">
        <v>3</v>
      </c>
      <c r="K44" s="17"/>
      <c r="L44" s="171"/>
      <c r="M44" s="61" t="s">
        <v>4</v>
      </c>
      <c r="N44" s="61"/>
      <c r="O44" s="61"/>
      <c r="P44" s="61" t="s">
        <v>3</v>
      </c>
      <c r="Q44" s="17"/>
      <c r="R44" s="171"/>
      <c r="S44" s="61" t="s">
        <v>6</v>
      </c>
      <c r="T44" s="61" t="s">
        <v>8</v>
      </c>
      <c r="U44" s="154">
        <f>+B44*G44*K44*Q44/1000</f>
        <v>0</v>
      </c>
      <c r="V44" s="155"/>
      <c r="W44" s="155"/>
      <c r="X44" s="156"/>
      <c r="Y44" s="66" t="s">
        <v>16</v>
      </c>
      <c r="AA44" s="179"/>
      <c r="AB44" s="180"/>
      <c r="AC44" s="180"/>
      <c r="AD44" s="180"/>
      <c r="AE44" s="180"/>
      <c r="AF44" s="180"/>
      <c r="AG44" s="180"/>
      <c r="AH44" s="180"/>
      <c r="AI44" s="181"/>
      <c r="AJ44" s="62"/>
    </row>
    <row r="45" spans="1:36" ht="9" customHeight="1">
      <c r="A45" s="60"/>
      <c r="B45" s="172"/>
      <c r="C45" s="172"/>
      <c r="D45" s="172"/>
      <c r="E45" s="61"/>
      <c r="F45" s="61"/>
      <c r="G45" s="61"/>
      <c r="H45" s="61"/>
      <c r="I45" s="61"/>
      <c r="J45" s="61"/>
      <c r="K45" s="61"/>
      <c r="L45" s="61"/>
      <c r="M45" s="61"/>
      <c r="N45" s="61"/>
      <c r="O45" s="61"/>
      <c r="P45" s="61"/>
      <c r="Q45" s="61"/>
      <c r="R45" s="61"/>
      <c r="S45" s="61"/>
      <c r="T45" s="61"/>
      <c r="U45" s="61"/>
      <c r="V45" s="61"/>
      <c r="W45" s="61"/>
      <c r="X45" s="61"/>
      <c r="Y45" s="61"/>
      <c r="AC45" s="61"/>
      <c r="AD45" s="61"/>
      <c r="AE45" s="61"/>
      <c r="AF45" s="61"/>
      <c r="AG45" s="61"/>
      <c r="AH45" s="61"/>
      <c r="AI45" s="61"/>
      <c r="AJ45" s="62"/>
    </row>
    <row r="46" spans="1:36">
      <c r="A46" s="60"/>
      <c r="B46" s="22"/>
      <c r="C46" s="177"/>
      <c r="D46" s="178"/>
      <c r="E46" s="61" t="s">
        <v>2</v>
      </c>
      <c r="F46" s="61" t="s">
        <v>3</v>
      </c>
      <c r="G46" s="17"/>
      <c r="H46" s="171"/>
      <c r="I46" s="61" t="s">
        <v>10</v>
      </c>
      <c r="J46" s="61" t="s">
        <v>3</v>
      </c>
      <c r="K46" s="17"/>
      <c r="L46" s="171"/>
      <c r="M46" s="61" t="s">
        <v>4</v>
      </c>
      <c r="N46" s="61"/>
      <c r="O46" s="61"/>
      <c r="P46" s="61" t="s">
        <v>3</v>
      </c>
      <c r="Q46" s="17"/>
      <c r="R46" s="171"/>
      <c r="S46" s="61" t="s">
        <v>6</v>
      </c>
      <c r="T46" s="61" t="s">
        <v>8</v>
      </c>
      <c r="U46" s="154">
        <f>+B46*G46*K46*Q46/1000</f>
        <v>0</v>
      </c>
      <c r="V46" s="155"/>
      <c r="W46" s="155"/>
      <c r="X46" s="156"/>
      <c r="Y46" s="66" t="s">
        <v>16</v>
      </c>
      <c r="AA46" s="179"/>
      <c r="AB46" s="180"/>
      <c r="AC46" s="180"/>
      <c r="AD46" s="180"/>
      <c r="AE46" s="180"/>
      <c r="AF46" s="180"/>
      <c r="AG46" s="180"/>
      <c r="AH46" s="180"/>
      <c r="AI46" s="181"/>
      <c r="AJ46" s="62"/>
    </row>
    <row r="47" spans="1:36" ht="9" customHeight="1">
      <c r="A47" s="60"/>
      <c r="B47" s="172"/>
      <c r="C47" s="172"/>
      <c r="D47" s="172"/>
      <c r="E47" s="61"/>
      <c r="F47" s="61"/>
      <c r="G47" s="61"/>
      <c r="H47" s="61"/>
      <c r="I47" s="61"/>
      <c r="J47" s="61"/>
      <c r="K47" s="61"/>
      <c r="L47" s="61"/>
      <c r="M47" s="61"/>
      <c r="N47" s="61"/>
      <c r="O47" s="61"/>
      <c r="P47" s="61"/>
      <c r="Q47" s="61"/>
      <c r="R47" s="61"/>
      <c r="S47" s="61"/>
      <c r="T47" s="61"/>
      <c r="U47" s="61"/>
      <c r="V47" s="61"/>
      <c r="W47" s="61"/>
      <c r="X47" s="61"/>
      <c r="Y47" s="61"/>
      <c r="AC47" s="61"/>
      <c r="AD47" s="61"/>
      <c r="AE47" s="61"/>
      <c r="AF47" s="61"/>
      <c r="AG47" s="61"/>
      <c r="AH47" s="61"/>
      <c r="AI47" s="61"/>
      <c r="AJ47" s="62"/>
    </row>
    <row r="48" spans="1:36">
      <c r="A48" s="60"/>
      <c r="B48" s="22"/>
      <c r="C48" s="177"/>
      <c r="D48" s="178"/>
      <c r="E48" s="61" t="s">
        <v>2</v>
      </c>
      <c r="F48" s="61" t="s">
        <v>3</v>
      </c>
      <c r="G48" s="17"/>
      <c r="H48" s="171"/>
      <c r="I48" s="61" t="s">
        <v>10</v>
      </c>
      <c r="J48" s="61" t="s">
        <v>3</v>
      </c>
      <c r="K48" s="17"/>
      <c r="L48" s="171"/>
      <c r="M48" s="61" t="s">
        <v>4</v>
      </c>
      <c r="N48" s="61"/>
      <c r="O48" s="61"/>
      <c r="P48" s="61" t="s">
        <v>3</v>
      </c>
      <c r="Q48" s="17"/>
      <c r="R48" s="171"/>
      <c r="S48" s="61" t="s">
        <v>6</v>
      </c>
      <c r="T48" s="61" t="s">
        <v>8</v>
      </c>
      <c r="U48" s="154">
        <f>+B48*G48*K48*Q48/1000</f>
        <v>0</v>
      </c>
      <c r="V48" s="155"/>
      <c r="W48" s="155"/>
      <c r="X48" s="156"/>
      <c r="Y48" s="66" t="s">
        <v>16</v>
      </c>
      <c r="AA48" s="179"/>
      <c r="AB48" s="180"/>
      <c r="AC48" s="180"/>
      <c r="AD48" s="180"/>
      <c r="AE48" s="180"/>
      <c r="AF48" s="180"/>
      <c r="AG48" s="180"/>
      <c r="AH48" s="180"/>
      <c r="AI48" s="181"/>
      <c r="AJ48" s="62"/>
    </row>
    <row r="49" spans="1:36" ht="9" customHeight="1">
      <c r="A49" s="60"/>
      <c r="B49" s="172"/>
      <c r="C49" s="172"/>
      <c r="D49" s="172"/>
      <c r="E49" s="61"/>
      <c r="F49" s="61"/>
      <c r="G49" s="61"/>
      <c r="H49" s="61"/>
      <c r="I49" s="61"/>
      <c r="J49" s="61"/>
      <c r="K49" s="61"/>
      <c r="L49" s="106"/>
      <c r="M49" s="120"/>
      <c r="N49" s="61"/>
      <c r="O49" s="61"/>
      <c r="P49" s="61"/>
      <c r="Q49" s="61"/>
      <c r="R49" s="61"/>
      <c r="S49" s="61"/>
      <c r="T49" s="61"/>
      <c r="U49" s="61"/>
      <c r="V49" s="61"/>
      <c r="W49" s="61"/>
      <c r="X49" s="61"/>
      <c r="Y49" s="61"/>
      <c r="AC49" s="61"/>
      <c r="AD49" s="61"/>
      <c r="AE49" s="61"/>
      <c r="AF49" s="61"/>
      <c r="AG49" s="61"/>
      <c r="AH49" s="61"/>
      <c r="AI49" s="61"/>
      <c r="AJ49" s="62"/>
    </row>
    <row r="50" spans="1:36">
      <c r="A50" s="60"/>
      <c r="B50" s="22"/>
      <c r="C50" s="177"/>
      <c r="D50" s="178"/>
      <c r="E50" s="61" t="s">
        <v>2</v>
      </c>
      <c r="F50" s="61" t="s">
        <v>3</v>
      </c>
      <c r="G50" s="17"/>
      <c r="H50" s="171"/>
      <c r="I50" s="61" t="s">
        <v>10</v>
      </c>
      <c r="J50" s="61" t="s">
        <v>3</v>
      </c>
      <c r="K50" s="17"/>
      <c r="L50" s="171"/>
      <c r="M50" s="61" t="s">
        <v>4</v>
      </c>
      <c r="N50" s="61"/>
      <c r="O50" s="61"/>
      <c r="P50" s="61" t="s">
        <v>3</v>
      </c>
      <c r="Q50" s="17"/>
      <c r="R50" s="171"/>
      <c r="S50" s="61" t="s">
        <v>6</v>
      </c>
      <c r="T50" s="61" t="s">
        <v>8</v>
      </c>
      <c r="U50" s="154">
        <f>+B50*G50*K50*Q50/1000</f>
        <v>0</v>
      </c>
      <c r="V50" s="155"/>
      <c r="W50" s="155"/>
      <c r="X50" s="156"/>
      <c r="Y50" s="66" t="s">
        <v>16</v>
      </c>
      <c r="AA50" s="179"/>
      <c r="AB50" s="180"/>
      <c r="AC50" s="180"/>
      <c r="AD50" s="180"/>
      <c r="AE50" s="180"/>
      <c r="AF50" s="180"/>
      <c r="AG50" s="180"/>
      <c r="AH50" s="180"/>
      <c r="AI50" s="181"/>
      <c r="AJ50" s="62"/>
    </row>
    <row r="51" spans="1:36" ht="9" customHeight="1">
      <c r="A51" s="60"/>
      <c r="B51" s="172"/>
      <c r="C51" s="172"/>
      <c r="D51" s="172"/>
      <c r="E51" s="61"/>
      <c r="F51" s="61"/>
      <c r="G51" s="61"/>
      <c r="H51" s="61"/>
      <c r="I51" s="61"/>
      <c r="J51" s="61"/>
      <c r="K51" s="61"/>
      <c r="L51" s="61"/>
      <c r="M51" s="61"/>
      <c r="N51" s="61"/>
      <c r="O51" s="61"/>
      <c r="P51" s="61"/>
      <c r="Q51" s="61"/>
      <c r="R51" s="61"/>
      <c r="S51" s="61"/>
      <c r="T51" s="61"/>
      <c r="U51" s="61"/>
      <c r="V51" s="61"/>
      <c r="W51" s="61"/>
      <c r="X51" s="61"/>
      <c r="Y51" s="61"/>
      <c r="AC51" s="61"/>
      <c r="AD51" s="61"/>
      <c r="AE51" s="61"/>
      <c r="AF51" s="61"/>
      <c r="AG51" s="61"/>
      <c r="AH51" s="61"/>
      <c r="AI51" s="61"/>
      <c r="AJ51" s="62"/>
    </row>
    <row r="52" spans="1:36">
      <c r="A52" s="60"/>
      <c r="B52" s="22"/>
      <c r="C52" s="177"/>
      <c r="D52" s="178"/>
      <c r="E52" s="61" t="s">
        <v>2</v>
      </c>
      <c r="F52" s="61" t="s">
        <v>3</v>
      </c>
      <c r="G52" s="17"/>
      <c r="H52" s="171"/>
      <c r="I52" s="61" t="s">
        <v>10</v>
      </c>
      <c r="J52" s="61" t="s">
        <v>3</v>
      </c>
      <c r="K52" s="17"/>
      <c r="L52" s="171"/>
      <c r="M52" s="61" t="s">
        <v>4</v>
      </c>
      <c r="N52" s="61"/>
      <c r="O52" s="61"/>
      <c r="P52" s="61" t="s">
        <v>3</v>
      </c>
      <c r="Q52" s="17"/>
      <c r="R52" s="171"/>
      <c r="S52" s="61" t="s">
        <v>6</v>
      </c>
      <c r="T52" s="61" t="s">
        <v>8</v>
      </c>
      <c r="U52" s="154">
        <f>+B52*G52*K52*Q52/1000</f>
        <v>0</v>
      </c>
      <c r="V52" s="155"/>
      <c r="W52" s="155"/>
      <c r="X52" s="156"/>
      <c r="Y52" s="66" t="s">
        <v>16</v>
      </c>
      <c r="AA52" s="179"/>
      <c r="AB52" s="180"/>
      <c r="AC52" s="180"/>
      <c r="AD52" s="180"/>
      <c r="AE52" s="180"/>
      <c r="AF52" s="180"/>
      <c r="AG52" s="180"/>
      <c r="AH52" s="180"/>
      <c r="AI52" s="181"/>
      <c r="AJ52" s="62"/>
    </row>
    <row r="53" spans="1:36" ht="9" customHeight="1">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2"/>
    </row>
    <row r="54" spans="1:36">
      <c r="A54" s="60"/>
      <c r="B54" s="106"/>
      <c r="C54" s="120"/>
      <c r="D54" s="120"/>
      <c r="E54" s="61"/>
      <c r="F54" s="61"/>
      <c r="G54" s="106"/>
      <c r="H54" s="120"/>
      <c r="I54" s="61"/>
      <c r="J54" s="61"/>
      <c r="K54" s="106"/>
      <c r="L54" s="120"/>
      <c r="M54" s="61"/>
      <c r="N54" s="61"/>
      <c r="O54" s="61"/>
      <c r="P54" s="61"/>
      <c r="Q54" s="106"/>
      <c r="R54" s="120"/>
      <c r="S54" s="106" t="s">
        <v>9</v>
      </c>
      <c r="T54" s="61"/>
      <c r="U54" s="157">
        <f>SUM(U36:X52)</f>
        <v>0</v>
      </c>
      <c r="V54" s="158"/>
      <c r="W54" s="158"/>
      <c r="X54" s="159"/>
      <c r="Y54" s="66" t="s">
        <v>16</v>
      </c>
      <c r="AC54" s="61"/>
      <c r="AI54" s="107"/>
      <c r="AJ54" s="62"/>
    </row>
    <row r="55" spans="1:36">
      <c r="A55" s="60"/>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2"/>
    </row>
    <row r="56" spans="1:36">
      <c r="A56" s="60"/>
      <c r="B56" s="61"/>
      <c r="C56" s="61"/>
      <c r="D56" s="61"/>
      <c r="E56" s="61"/>
      <c r="F56" s="61"/>
      <c r="G56" s="61"/>
      <c r="H56" s="61"/>
      <c r="I56" s="61"/>
      <c r="J56" s="61"/>
      <c r="K56" s="157">
        <f>+U54</f>
        <v>0</v>
      </c>
      <c r="L56" s="158"/>
      <c r="M56" s="158"/>
      <c r="N56" s="159"/>
      <c r="O56" s="66" t="s">
        <v>16</v>
      </c>
      <c r="P56" s="61"/>
      <c r="Q56" s="61" t="s">
        <v>7</v>
      </c>
      <c r="R56" s="160">
        <v>1000</v>
      </c>
      <c r="S56" s="160"/>
      <c r="T56" s="61" t="s">
        <v>3</v>
      </c>
      <c r="U56" s="160">
        <v>0.45200000000000001</v>
      </c>
      <c r="V56" s="160"/>
      <c r="W56" s="61" t="s">
        <v>17</v>
      </c>
      <c r="X56" s="61"/>
      <c r="Y56" s="61"/>
      <c r="Z56" s="61"/>
      <c r="AA56" s="61" t="s">
        <v>15</v>
      </c>
      <c r="AB56" s="161">
        <f>ROUND(+K56/R56*U56,1)</f>
        <v>0</v>
      </c>
      <c r="AC56" s="162"/>
      <c r="AD56" s="162"/>
      <c r="AE56" s="163"/>
      <c r="AF56" s="61" t="s">
        <v>51</v>
      </c>
      <c r="AG56" s="61"/>
      <c r="AH56" s="61"/>
      <c r="AI56" s="61"/>
      <c r="AJ56" s="62"/>
    </row>
    <row r="57" spans="1:36">
      <c r="A57" s="77"/>
      <c r="B57" s="78"/>
      <c r="C57" s="78"/>
      <c r="D57" s="78"/>
      <c r="E57" s="78"/>
      <c r="F57" s="78"/>
      <c r="G57" s="78"/>
      <c r="H57" s="78"/>
      <c r="I57" s="78"/>
      <c r="J57" s="78"/>
      <c r="K57" s="78"/>
      <c r="L57" s="78"/>
      <c r="M57" s="78"/>
      <c r="N57" s="78"/>
      <c r="O57" s="78"/>
      <c r="P57" s="78"/>
      <c r="Q57" s="78"/>
      <c r="R57" s="78"/>
      <c r="S57" s="78"/>
      <c r="T57" s="78"/>
      <c r="U57" s="78"/>
      <c r="V57" s="78"/>
      <c r="W57" s="78"/>
      <c r="X57" s="128"/>
      <c r="Y57" s="78"/>
      <c r="Z57" s="78"/>
      <c r="AB57" s="78"/>
      <c r="AD57" s="78"/>
      <c r="AE57" s="78"/>
      <c r="AF57" s="78"/>
      <c r="AG57" s="78"/>
      <c r="AH57" s="78"/>
      <c r="AI57" s="78"/>
      <c r="AJ57" s="79"/>
    </row>
    <row r="58" spans="1:36">
      <c r="A58" s="8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2"/>
    </row>
    <row r="59" spans="1:36">
      <c r="A59" s="126"/>
      <c r="B59" s="103"/>
      <c r="C59" s="66"/>
      <c r="D59" s="66"/>
      <c r="E59" s="66"/>
      <c r="F59" s="66"/>
      <c r="G59" s="66"/>
      <c r="H59" s="66"/>
      <c r="I59" s="66"/>
      <c r="J59" s="66"/>
      <c r="K59" s="66"/>
      <c r="L59" s="66"/>
      <c r="M59" s="66"/>
      <c r="N59" s="66"/>
      <c r="O59" s="66"/>
      <c r="P59" s="66"/>
      <c r="Q59" s="66"/>
      <c r="R59" s="66"/>
      <c r="S59" s="131" t="s">
        <v>96</v>
      </c>
      <c r="T59" s="95"/>
      <c r="U59" s="95"/>
      <c r="V59" s="95"/>
      <c r="W59" s="95"/>
      <c r="X59" s="95"/>
      <c r="Y59" s="95"/>
      <c r="Z59" s="132"/>
      <c r="AA59" s="166">
        <f>+AB56</f>
        <v>0</v>
      </c>
      <c r="AB59" s="167"/>
      <c r="AC59" s="167"/>
      <c r="AD59" s="167"/>
      <c r="AE59" s="167"/>
      <c r="AF59" s="167"/>
      <c r="AG59" s="95" t="s">
        <v>52</v>
      </c>
      <c r="AH59" s="95"/>
      <c r="AI59" s="95"/>
      <c r="AJ59" s="132"/>
    </row>
    <row r="60" spans="1:36">
      <c r="A60" s="103"/>
      <c r="B60" s="128"/>
      <c r="C60" s="66"/>
      <c r="D60" s="66"/>
      <c r="E60" s="66"/>
      <c r="F60" s="66"/>
      <c r="G60" s="66"/>
      <c r="H60" s="66"/>
      <c r="I60" s="66"/>
      <c r="J60" s="66"/>
      <c r="K60" s="66"/>
      <c r="L60" s="66"/>
      <c r="M60" s="66"/>
      <c r="N60" s="66"/>
      <c r="O60" s="66"/>
      <c r="P60" s="66"/>
      <c r="Q60" s="66"/>
      <c r="R60" s="66"/>
      <c r="S60" s="133"/>
      <c r="T60" s="75"/>
      <c r="U60" s="75"/>
      <c r="V60" s="75"/>
      <c r="W60" s="75"/>
      <c r="X60" s="75"/>
      <c r="Y60" s="75"/>
      <c r="Z60" s="76"/>
      <c r="AA60" s="73"/>
      <c r="AB60" s="74"/>
      <c r="AC60" s="74"/>
      <c r="AD60" s="74"/>
      <c r="AE60" s="74"/>
      <c r="AF60" s="74"/>
      <c r="AG60" s="75"/>
      <c r="AH60" s="75"/>
      <c r="AI60" s="75"/>
      <c r="AJ60" s="76"/>
    </row>
    <row r="61" spans="1:36" ht="14.25" thickBo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ht="17.25" thickTop="1">
      <c r="A62" s="59"/>
      <c r="B62" s="120"/>
      <c r="C62" s="83" t="s">
        <v>94</v>
      </c>
      <c r="D62" s="83"/>
      <c r="E62" s="83"/>
      <c r="F62" s="83"/>
      <c r="G62" s="83"/>
      <c r="H62" s="83"/>
      <c r="I62" s="83"/>
      <c r="J62" s="83"/>
      <c r="K62" s="83"/>
      <c r="L62" s="83"/>
      <c r="O62" s="84" t="s">
        <v>96</v>
      </c>
      <c r="P62" s="85"/>
      <c r="Q62" s="85"/>
      <c r="R62" s="85"/>
      <c r="S62" s="85"/>
      <c r="T62" s="85"/>
      <c r="U62" s="85"/>
      <c r="V62" s="85"/>
      <c r="W62" s="85"/>
      <c r="X62" s="86"/>
      <c r="AA62" s="87" t="s">
        <v>54</v>
      </c>
      <c r="AB62" s="88"/>
      <c r="AC62" s="88"/>
      <c r="AD62" s="88"/>
      <c r="AE62" s="88"/>
      <c r="AF62" s="88"/>
      <c r="AG62" s="88"/>
      <c r="AH62" s="88"/>
      <c r="AI62" s="88"/>
      <c r="AJ62" s="89"/>
    </row>
    <row r="63" spans="1:36" ht="13.5" customHeight="1">
      <c r="A63" s="59"/>
      <c r="B63" s="139"/>
      <c r="C63" s="134">
        <f>AA29</f>
        <v>0</v>
      </c>
      <c r="D63" s="135"/>
      <c r="E63" s="135"/>
      <c r="F63" s="135"/>
      <c r="G63" s="135"/>
      <c r="H63" s="135"/>
      <c r="I63" s="85" t="s">
        <v>52</v>
      </c>
      <c r="J63" s="85"/>
      <c r="K63" s="85"/>
      <c r="L63" s="86"/>
      <c r="M63" s="92" t="s">
        <v>1</v>
      </c>
      <c r="N63" s="71"/>
      <c r="O63" s="136">
        <f>AA59</f>
        <v>0</v>
      </c>
      <c r="P63" s="137"/>
      <c r="Q63" s="137"/>
      <c r="R63" s="137"/>
      <c r="S63" s="137"/>
      <c r="T63" s="137"/>
      <c r="U63" s="95" t="s">
        <v>52</v>
      </c>
      <c r="V63" s="95"/>
      <c r="W63" s="95"/>
      <c r="X63" s="132"/>
      <c r="Y63" s="92" t="s">
        <v>0</v>
      </c>
      <c r="Z63" s="70"/>
      <c r="AA63" s="138">
        <f>C63-O63</f>
        <v>0</v>
      </c>
      <c r="AB63" s="137"/>
      <c r="AC63" s="137"/>
      <c r="AD63" s="137"/>
      <c r="AE63" s="137"/>
      <c r="AF63" s="137"/>
      <c r="AG63" s="95" t="s">
        <v>52</v>
      </c>
      <c r="AH63" s="95"/>
      <c r="AI63" s="95"/>
      <c r="AJ63" s="96"/>
    </row>
    <row r="64" spans="1:36" ht="14.25" customHeight="1" thickBot="1">
      <c r="A64" s="139"/>
      <c r="B64" s="139"/>
      <c r="C64" s="134"/>
      <c r="D64" s="135"/>
      <c r="E64" s="135"/>
      <c r="F64" s="135"/>
      <c r="G64" s="135"/>
      <c r="H64" s="135"/>
      <c r="I64" s="85"/>
      <c r="J64" s="85"/>
      <c r="K64" s="85"/>
      <c r="L64" s="86"/>
      <c r="M64" s="92"/>
      <c r="N64" s="71"/>
      <c r="O64" s="140"/>
      <c r="P64" s="141"/>
      <c r="Q64" s="141"/>
      <c r="R64" s="141"/>
      <c r="S64" s="141"/>
      <c r="T64" s="141"/>
      <c r="U64" s="75"/>
      <c r="V64" s="75"/>
      <c r="W64" s="75"/>
      <c r="X64" s="76"/>
      <c r="Y64" s="92"/>
      <c r="Z64" s="70"/>
      <c r="AA64" s="142"/>
      <c r="AB64" s="143"/>
      <c r="AC64" s="143"/>
      <c r="AD64" s="143"/>
      <c r="AE64" s="143"/>
      <c r="AF64" s="143"/>
      <c r="AG64" s="101"/>
      <c r="AH64" s="101"/>
      <c r="AI64" s="101"/>
      <c r="AJ64" s="102"/>
    </row>
    <row r="65" spans="17:36" ht="14.25" thickTop="1"/>
    <row r="66" spans="17:36">
      <c r="AA66" s="173"/>
      <c r="AB66" s="173"/>
      <c r="AC66" s="173"/>
      <c r="AD66" s="173"/>
      <c r="AE66" s="173"/>
      <c r="AF66" s="173"/>
      <c r="AG66" s="173"/>
      <c r="AH66" s="173"/>
      <c r="AI66" s="173"/>
      <c r="AJ66" s="173"/>
    </row>
    <row r="67" spans="17:36" ht="13.5" customHeight="1">
      <c r="AA67" s="174"/>
      <c r="AB67" s="175"/>
      <c r="AC67" s="175"/>
      <c r="AD67" s="175"/>
      <c r="AE67" s="175"/>
      <c r="AF67" s="175"/>
      <c r="AG67" s="176"/>
      <c r="AH67" s="78"/>
      <c r="AI67" s="78"/>
      <c r="AJ67" s="78"/>
    </row>
    <row r="68" spans="17:36" ht="14.25" customHeight="1">
      <c r="AA68" s="175"/>
      <c r="AB68" s="175"/>
      <c r="AC68" s="175"/>
      <c r="AD68" s="175"/>
      <c r="AE68" s="175"/>
      <c r="AF68" s="175"/>
      <c r="AG68" s="78"/>
      <c r="AH68" s="78"/>
      <c r="AI68" s="78"/>
      <c r="AJ68" s="78"/>
    </row>
    <row r="69" spans="17:36" ht="14.25">
      <c r="Q69" s="168"/>
    </row>
  </sheetData>
  <sheetProtection algorithmName="SHA-512" hashValue="r+iYgQM8Jsep3So5/nt97nJJfdoS12I/zO/EG7P/jRWkqLJatQvA2Wy8vXrBQ6UaoNdvzsKjFiuuNnNZP9if2A==" saltValue="mPp6n6uzDAcYaRfNq398MA==" spinCount="100000" sheet="1" objects="1" scenarios="1" selectLockedCells="1"/>
  <mergeCells count="138">
    <mergeCell ref="AA1:AJ2"/>
    <mergeCell ref="A3:AJ3"/>
    <mergeCell ref="K36:L36"/>
    <mergeCell ref="B38:D38"/>
    <mergeCell ref="K38:L38"/>
    <mergeCell ref="Q38:R38"/>
    <mergeCell ref="U11:X11"/>
    <mergeCell ref="C63:H64"/>
    <mergeCell ref="C62:L62"/>
    <mergeCell ref="K56:N56"/>
    <mergeCell ref="R56:S56"/>
    <mergeCell ref="U56:V56"/>
    <mergeCell ref="U50:X50"/>
    <mergeCell ref="U52:X52"/>
    <mergeCell ref="U63:X64"/>
    <mergeCell ref="U42:X42"/>
    <mergeCell ref="B42:D42"/>
    <mergeCell ref="U44:X44"/>
    <mergeCell ref="U36:X36"/>
    <mergeCell ref="G42:H42"/>
    <mergeCell ref="Q9:R9"/>
    <mergeCell ref="U17:X17"/>
    <mergeCell ref="AA59:AF60"/>
    <mergeCell ref="AB56:AE56"/>
    <mergeCell ref="Q7:R7"/>
    <mergeCell ref="U19:X19"/>
    <mergeCell ref="U7:X7"/>
    <mergeCell ref="U9:X9"/>
    <mergeCell ref="U54:X54"/>
    <mergeCell ref="U48:X48"/>
    <mergeCell ref="A32:AJ32"/>
    <mergeCell ref="B9:D9"/>
    <mergeCell ref="K9:L9"/>
    <mergeCell ref="G7:H7"/>
    <mergeCell ref="G9:H9"/>
    <mergeCell ref="B7:D7"/>
    <mergeCell ref="K7:L7"/>
    <mergeCell ref="Q13:R13"/>
    <mergeCell ref="G11:H11"/>
    <mergeCell ref="G13:H13"/>
    <mergeCell ref="B11:D11"/>
    <mergeCell ref="AB27:AE27"/>
    <mergeCell ref="K11:L11"/>
    <mergeCell ref="Q11:R11"/>
    <mergeCell ref="B15:D15"/>
    <mergeCell ref="K15:L15"/>
    <mergeCell ref="Q15:R15"/>
    <mergeCell ref="G36:H36"/>
    <mergeCell ref="B36:D36"/>
    <mergeCell ref="G15:H15"/>
    <mergeCell ref="U13:X13"/>
    <mergeCell ref="U38:X38"/>
    <mergeCell ref="Q23:R23"/>
    <mergeCell ref="S29:Z30"/>
    <mergeCell ref="B13:D13"/>
    <mergeCell ref="K13:L13"/>
    <mergeCell ref="B17:D17"/>
    <mergeCell ref="B21:D21"/>
    <mergeCell ref="B19:D19"/>
    <mergeCell ref="K19:L19"/>
    <mergeCell ref="Q19:R19"/>
    <mergeCell ref="G21:H21"/>
    <mergeCell ref="G17:H17"/>
    <mergeCell ref="K17:L17"/>
    <mergeCell ref="Q17:R17"/>
    <mergeCell ref="U15:X15"/>
    <mergeCell ref="U23:X23"/>
    <mergeCell ref="U25:X25"/>
    <mergeCell ref="Q36:R36"/>
    <mergeCell ref="G19:H19"/>
    <mergeCell ref="B23:D23"/>
    <mergeCell ref="K23:L23"/>
    <mergeCell ref="U27:V27"/>
    <mergeCell ref="K21:L21"/>
    <mergeCell ref="Q21:R21"/>
    <mergeCell ref="U21:X21"/>
    <mergeCell ref="K27:N27"/>
    <mergeCell ref="R27:S27"/>
    <mergeCell ref="G23:H23"/>
    <mergeCell ref="K46:L46"/>
    <mergeCell ref="G38:H38"/>
    <mergeCell ref="U46:X46"/>
    <mergeCell ref="K48:L48"/>
    <mergeCell ref="Q46:R46"/>
    <mergeCell ref="B40:D40"/>
    <mergeCell ref="U40:X40"/>
    <mergeCell ref="K40:L40"/>
    <mergeCell ref="Q40:R40"/>
    <mergeCell ref="K42:L42"/>
    <mergeCell ref="Q42:R42"/>
    <mergeCell ref="G40:H40"/>
    <mergeCell ref="G46:H46"/>
    <mergeCell ref="B46:D46"/>
    <mergeCell ref="B44:D44"/>
    <mergeCell ref="G44:H44"/>
    <mergeCell ref="K44:L44"/>
    <mergeCell ref="Q44:R44"/>
    <mergeCell ref="AA48:AI48"/>
    <mergeCell ref="AA50:AI50"/>
    <mergeCell ref="B52:D52"/>
    <mergeCell ref="AG63:AJ64"/>
    <mergeCell ref="AA62:AJ62"/>
    <mergeCell ref="I63:L64"/>
    <mergeCell ref="M63:N64"/>
    <mergeCell ref="O63:T64"/>
    <mergeCell ref="K50:L50"/>
    <mergeCell ref="Q50:R50"/>
    <mergeCell ref="AA52:AI52"/>
    <mergeCell ref="O62:X62"/>
    <mergeCell ref="S59:Z60"/>
    <mergeCell ref="G50:H50"/>
    <mergeCell ref="G48:H48"/>
    <mergeCell ref="Y63:Z64"/>
    <mergeCell ref="AA63:AF64"/>
    <mergeCell ref="B50:D50"/>
    <mergeCell ref="B48:D48"/>
    <mergeCell ref="AG59:AJ60"/>
    <mergeCell ref="Q48:R48"/>
    <mergeCell ref="G52:H52"/>
    <mergeCell ref="K52:L52"/>
    <mergeCell ref="Q52:R52"/>
    <mergeCell ref="AA7:AI7"/>
    <mergeCell ref="AA9:AI9"/>
    <mergeCell ref="AA11:AI11"/>
    <mergeCell ref="AA13:AI13"/>
    <mergeCell ref="AA15:AI15"/>
    <mergeCell ref="AA40:AI40"/>
    <mergeCell ref="AA42:AI42"/>
    <mergeCell ref="AA44:AI44"/>
    <mergeCell ref="AA46:AI46"/>
    <mergeCell ref="AA17:AI17"/>
    <mergeCell ref="AA19:AI19"/>
    <mergeCell ref="AA21:AI21"/>
    <mergeCell ref="AA23:AI23"/>
    <mergeCell ref="AA36:AI36"/>
    <mergeCell ref="AA38:AI38"/>
    <mergeCell ref="AG29:AJ30"/>
    <mergeCell ref="AA29:AF30"/>
  </mergeCells>
  <phoneticPr fontId="2"/>
  <conditionalFormatting sqref="B7:D7 B9:D9 B11:D11 B13:D13 B15:D15 B17:D17 B19:D19 B21:D21 B23:D23 G23:H23 G21:H21 G19:H19 G17:H17 G15:H15 G13:H13 G11:H11 G9:H9 G7:H7 K7:L7 K9:L9 K11:L11 K13:L13 K15:L15 K17:L17 K19:L19 K21:L21 K23:L23 Q23:R23 Q21:R21 Q19:R19 Q17:R17 Q15:R15 Q13:R13 Q11:R11 Q9:R9 Q7:R7 AA7:AI7 AA9:AI9 AA11:AI11 AA13:AI13 AA15:AI15 AA17:AI17 AA19:AI19 AA21:AI21 AA23:AI23">
    <cfRule type="containsBlanks" dxfId="9" priority="2">
      <formula>LEN(TRIM(B7))=0</formula>
    </cfRule>
  </conditionalFormatting>
  <conditionalFormatting sqref="B36:D36 B38:D38 B40:D40 B42:D42 B44:D44 B46:D46 B48:D48 B50:D50 B52:D52 G52:H52 G50:H50 G48:H48 G46:H46 G44:H44 G42:H42 G40:H40 G38:H38 G36:H36 K36:L36 K38:L38 K40:L40 K42:L42 K44:L44 K46:L46 K48:L48 K50:L50 K52:L52 Q52:R52 Q50:R50 Q48:R48 Q46:R46 Q44:R44 Q42:R42 Q40:R40 Q38:R38 Q36:R36 AA36:AI36 AA38:AI38 AA40:AI40 AA42:AI42 AA44:AI44 AA46:AI46 AA48:AI48 AA50:AI50 AA52:AI52">
    <cfRule type="containsBlanks" dxfId="8" priority="1">
      <formula>LEN(TRIM(B36))=0</formula>
    </cfRule>
  </conditionalFormatting>
  <printOptions horizont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6"/>
  <sheetViews>
    <sheetView view="pageBreakPreview" zoomScale="85" zoomScaleNormal="100" zoomScaleSheetLayoutView="85" workbookViewId="0">
      <selection activeCell="AA21" sqref="AA21:AI21"/>
    </sheetView>
  </sheetViews>
  <sheetFormatPr defaultRowHeight="13.5"/>
  <cols>
    <col min="1" max="35" width="2.625" style="48" customWidth="1"/>
    <col min="36" max="36" width="1.875" style="48" customWidth="1"/>
    <col min="37" max="41" width="2.625" style="48" customWidth="1"/>
    <col min="42" max="16384" width="9" style="48"/>
  </cols>
  <sheetData>
    <row r="1" spans="1:37">
      <c r="AA1" s="131" t="s">
        <v>78</v>
      </c>
      <c r="AB1" s="95"/>
      <c r="AC1" s="95"/>
      <c r="AD1" s="95"/>
      <c r="AE1" s="95"/>
      <c r="AF1" s="95"/>
      <c r="AG1" s="95"/>
      <c r="AH1" s="95"/>
      <c r="AI1" s="95"/>
      <c r="AJ1" s="132"/>
    </row>
    <row r="2" spans="1:37">
      <c r="AA2" s="133"/>
      <c r="AB2" s="75"/>
      <c r="AC2" s="75"/>
      <c r="AD2" s="75"/>
      <c r="AE2" s="75"/>
      <c r="AF2" s="75"/>
      <c r="AG2" s="75"/>
      <c r="AH2" s="75"/>
      <c r="AI2" s="75"/>
      <c r="AJ2" s="76"/>
    </row>
    <row r="3" spans="1:37">
      <c r="A3" s="55" t="s">
        <v>80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106"/>
    </row>
    <row r="4" spans="1:37">
      <c r="A4" s="149"/>
      <c r="B4" s="150" t="s">
        <v>90</v>
      </c>
      <c r="C4" s="150"/>
      <c r="D4" s="150"/>
      <c r="E4" s="150"/>
      <c r="F4" s="151"/>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2"/>
    </row>
    <row r="5" spans="1:37" ht="10.5" customHeight="1">
      <c r="A5" s="60"/>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106"/>
      <c r="AE5" s="106"/>
      <c r="AF5" s="106"/>
      <c r="AG5" s="106"/>
      <c r="AH5" s="106"/>
      <c r="AI5" s="106"/>
      <c r="AJ5" s="62"/>
    </row>
    <row r="6" spans="1:37" ht="10.5" customHeight="1">
      <c r="A6" s="60"/>
      <c r="B6" s="61" t="s">
        <v>65</v>
      </c>
      <c r="C6" s="61"/>
      <c r="D6" s="61"/>
      <c r="E6" s="61"/>
      <c r="F6" s="61"/>
      <c r="G6" s="61"/>
      <c r="H6" s="61"/>
      <c r="I6" s="61"/>
      <c r="J6" s="61"/>
      <c r="K6" s="61"/>
      <c r="L6" s="61"/>
      <c r="M6" s="61"/>
      <c r="N6" s="61"/>
      <c r="O6" s="61"/>
      <c r="P6" s="61"/>
      <c r="Q6" s="61"/>
      <c r="R6" s="61"/>
      <c r="S6" s="61"/>
      <c r="T6" s="61"/>
      <c r="U6" s="61" t="s">
        <v>60</v>
      </c>
      <c r="V6" s="61"/>
      <c r="W6" s="61"/>
      <c r="X6" s="61"/>
      <c r="Y6" s="61"/>
      <c r="Z6" s="61"/>
      <c r="AA6" s="106" t="s">
        <v>36</v>
      </c>
      <c r="AB6" s="61"/>
      <c r="AC6" s="61"/>
      <c r="AD6" s="106"/>
      <c r="AE6" s="106"/>
      <c r="AF6" s="106"/>
      <c r="AG6" s="106"/>
      <c r="AH6" s="106"/>
      <c r="AI6" s="106"/>
      <c r="AJ6" s="62"/>
    </row>
    <row r="7" spans="1:37">
      <c r="A7" s="60"/>
      <c r="B7" s="20"/>
      <c r="C7" s="169"/>
      <c r="D7" s="170"/>
      <c r="E7" s="61" t="s">
        <v>2</v>
      </c>
      <c r="F7" s="61" t="s">
        <v>3</v>
      </c>
      <c r="G7" s="17"/>
      <c r="H7" s="171"/>
      <c r="I7" s="61" t="s">
        <v>10</v>
      </c>
      <c r="J7" s="61" t="s">
        <v>3</v>
      </c>
      <c r="K7" s="17"/>
      <c r="L7" s="171"/>
      <c r="M7" s="61" t="s">
        <v>4</v>
      </c>
      <c r="N7" s="61"/>
      <c r="O7" s="61"/>
      <c r="P7" s="61" t="s">
        <v>3</v>
      </c>
      <c r="Q7" s="17"/>
      <c r="R7" s="171"/>
      <c r="S7" s="61" t="s">
        <v>6</v>
      </c>
      <c r="T7" s="61" t="s">
        <v>8</v>
      </c>
      <c r="U7" s="154">
        <f>+B7*G7*K7*Q7/1000</f>
        <v>0</v>
      </c>
      <c r="V7" s="155"/>
      <c r="W7" s="155"/>
      <c r="X7" s="156"/>
      <c r="Y7" s="120" t="s">
        <v>16</v>
      </c>
      <c r="AA7" s="26"/>
      <c r="AB7" s="27"/>
      <c r="AC7" s="27"/>
      <c r="AD7" s="27"/>
      <c r="AE7" s="27"/>
      <c r="AF7" s="27"/>
      <c r="AG7" s="27"/>
      <c r="AH7" s="27"/>
      <c r="AI7" s="28"/>
      <c r="AJ7" s="62"/>
    </row>
    <row r="8" spans="1:37" ht="9" customHeight="1">
      <c r="A8" s="60"/>
      <c r="B8" s="61"/>
      <c r="C8" s="61"/>
      <c r="D8" s="61"/>
      <c r="E8" s="61"/>
      <c r="F8" s="61"/>
      <c r="G8" s="61"/>
      <c r="H8" s="61"/>
      <c r="I8" s="61"/>
      <c r="J8" s="61"/>
      <c r="K8" s="61"/>
      <c r="L8" s="61"/>
      <c r="M8" s="61"/>
      <c r="N8" s="61"/>
      <c r="O8" s="61"/>
      <c r="P8" s="61"/>
      <c r="Q8" s="61"/>
      <c r="R8" s="61"/>
      <c r="S8" s="61"/>
      <c r="T8" s="61"/>
      <c r="U8" s="61"/>
      <c r="V8" s="61"/>
      <c r="W8" s="61"/>
      <c r="X8" s="61"/>
      <c r="Y8" s="61"/>
      <c r="AC8" s="61"/>
      <c r="AD8" s="61"/>
      <c r="AE8" s="61"/>
      <c r="AF8" s="61"/>
      <c r="AG8" s="61"/>
      <c r="AH8" s="61"/>
      <c r="AI8" s="61"/>
      <c r="AJ8" s="62"/>
    </row>
    <row r="9" spans="1:37">
      <c r="A9" s="60"/>
      <c r="B9" s="20"/>
      <c r="C9" s="169"/>
      <c r="D9" s="170"/>
      <c r="E9" s="61" t="s">
        <v>2</v>
      </c>
      <c r="F9" s="61" t="s">
        <v>3</v>
      </c>
      <c r="G9" s="17"/>
      <c r="H9" s="171"/>
      <c r="I9" s="61" t="s">
        <v>10</v>
      </c>
      <c r="J9" s="61" t="s">
        <v>3</v>
      </c>
      <c r="K9" s="17"/>
      <c r="L9" s="171"/>
      <c r="M9" s="61" t="s">
        <v>4</v>
      </c>
      <c r="N9" s="61"/>
      <c r="O9" s="61"/>
      <c r="P9" s="61" t="s">
        <v>3</v>
      </c>
      <c r="Q9" s="17"/>
      <c r="R9" s="171"/>
      <c r="S9" s="61" t="s">
        <v>6</v>
      </c>
      <c r="T9" s="61" t="s">
        <v>8</v>
      </c>
      <c r="U9" s="154">
        <f>+B9*G9*K9*Q9/1000</f>
        <v>0</v>
      </c>
      <c r="V9" s="155"/>
      <c r="W9" s="155"/>
      <c r="X9" s="156"/>
      <c r="Y9" s="120" t="s">
        <v>16</v>
      </c>
      <c r="AA9" s="26"/>
      <c r="AB9" s="27"/>
      <c r="AC9" s="27"/>
      <c r="AD9" s="27"/>
      <c r="AE9" s="27"/>
      <c r="AF9" s="27"/>
      <c r="AG9" s="27"/>
      <c r="AH9" s="27"/>
      <c r="AI9" s="28"/>
      <c r="AJ9" s="62"/>
    </row>
    <row r="10" spans="1:37" ht="9" customHeight="1">
      <c r="A10" s="60"/>
      <c r="B10" s="61"/>
      <c r="C10" s="61"/>
      <c r="D10" s="61"/>
      <c r="E10" s="61"/>
      <c r="F10" s="61"/>
      <c r="G10" s="61"/>
      <c r="H10" s="61"/>
      <c r="I10" s="61"/>
      <c r="J10" s="61"/>
      <c r="K10" s="61"/>
      <c r="L10" s="61"/>
      <c r="M10" s="61"/>
      <c r="N10" s="61"/>
      <c r="O10" s="61"/>
      <c r="P10" s="61"/>
      <c r="Q10" s="61"/>
      <c r="R10" s="61"/>
      <c r="S10" s="61"/>
      <c r="T10" s="61"/>
      <c r="U10" s="61"/>
      <c r="V10" s="61"/>
      <c r="W10" s="61"/>
      <c r="X10" s="61"/>
      <c r="Y10" s="61"/>
      <c r="AC10" s="61"/>
      <c r="AD10" s="61"/>
      <c r="AE10" s="61"/>
      <c r="AF10" s="61"/>
      <c r="AG10" s="61"/>
      <c r="AH10" s="61"/>
      <c r="AI10" s="61"/>
      <c r="AJ10" s="62"/>
    </row>
    <row r="11" spans="1:37">
      <c r="A11" s="60"/>
      <c r="B11" s="20"/>
      <c r="C11" s="169"/>
      <c r="D11" s="170"/>
      <c r="E11" s="61" t="s">
        <v>2</v>
      </c>
      <c r="F11" s="61" t="s">
        <v>3</v>
      </c>
      <c r="G11" s="17"/>
      <c r="H11" s="171"/>
      <c r="I11" s="61" t="s">
        <v>10</v>
      </c>
      <c r="J11" s="61" t="s">
        <v>3</v>
      </c>
      <c r="K11" s="17"/>
      <c r="L11" s="171"/>
      <c r="M11" s="61" t="s">
        <v>4</v>
      </c>
      <c r="N11" s="61"/>
      <c r="O11" s="61"/>
      <c r="P11" s="61" t="s">
        <v>3</v>
      </c>
      <c r="Q11" s="17"/>
      <c r="R11" s="171"/>
      <c r="S11" s="61" t="s">
        <v>6</v>
      </c>
      <c r="T11" s="61" t="s">
        <v>8</v>
      </c>
      <c r="U11" s="154">
        <f>+B11*G11*K11*Q11/1000</f>
        <v>0</v>
      </c>
      <c r="V11" s="155"/>
      <c r="W11" s="155"/>
      <c r="X11" s="156"/>
      <c r="Y11" s="120" t="s">
        <v>16</v>
      </c>
      <c r="AA11" s="26"/>
      <c r="AB11" s="27"/>
      <c r="AC11" s="27"/>
      <c r="AD11" s="27"/>
      <c r="AE11" s="27"/>
      <c r="AF11" s="27"/>
      <c r="AG11" s="27"/>
      <c r="AH11" s="27"/>
      <c r="AI11" s="28"/>
      <c r="AJ11" s="62"/>
    </row>
    <row r="12" spans="1:37" ht="9" customHeight="1">
      <c r="A12" s="60"/>
      <c r="B12" s="61"/>
      <c r="C12" s="61"/>
      <c r="D12" s="61"/>
      <c r="E12" s="61"/>
      <c r="F12" s="61"/>
      <c r="G12" s="61"/>
      <c r="H12" s="61"/>
      <c r="I12" s="61"/>
      <c r="J12" s="61"/>
      <c r="K12" s="61"/>
      <c r="L12" s="61"/>
      <c r="M12" s="61"/>
      <c r="N12" s="61"/>
      <c r="O12" s="61"/>
      <c r="P12" s="61"/>
      <c r="Q12" s="61"/>
      <c r="R12" s="61"/>
      <c r="S12" s="61"/>
      <c r="T12" s="61"/>
      <c r="U12" s="61"/>
      <c r="V12" s="61"/>
      <c r="W12" s="61"/>
      <c r="X12" s="61"/>
      <c r="Y12" s="61"/>
      <c r="AC12" s="61"/>
      <c r="AD12" s="61"/>
      <c r="AE12" s="61"/>
      <c r="AF12" s="61"/>
      <c r="AG12" s="61"/>
      <c r="AH12" s="61"/>
      <c r="AI12" s="61"/>
      <c r="AJ12" s="62"/>
    </row>
    <row r="13" spans="1:37">
      <c r="A13" s="60"/>
      <c r="B13" s="20"/>
      <c r="C13" s="169"/>
      <c r="D13" s="170"/>
      <c r="E13" s="61" t="s">
        <v>2</v>
      </c>
      <c r="F13" s="61" t="s">
        <v>3</v>
      </c>
      <c r="G13" s="17"/>
      <c r="H13" s="171"/>
      <c r="I13" s="61" t="s">
        <v>10</v>
      </c>
      <c r="J13" s="61" t="s">
        <v>3</v>
      </c>
      <c r="K13" s="17"/>
      <c r="L13" s="171"/>
      <c r="M13" s="61" t="s">
        <v>4</v>
      </c>
      <c r="N13" s="61"/>
      <c r="O13" s="61"/>
      <c r="P13" s="61" t="s">
        <v>3</v>
      </c>
      <c r="Q13" s="17"/>
      <c r="R13" s="171"/>
      <c r="S13" s="61" t="s">
        <v>6</v>
      </c>
      <c r="T13" s="61" t="s">
        <v>8</v>
      </c>
      <c r="U13" s="154">
        <f>+B13*G13*K13*Q13/1000</f>
        <v>0</v>
      </c>
      <c r="V13" s="155"/>
      <c r="W13" s="155"/>
      <c r="X13" s="156"/>
      <c r="Y13" s="120" t="s">
        <v>16</v>
      </c>
      <c r="AA13" s="26"/>
      <c r="AB13" s="27"/>
      <c r="AC13" s="27"/>
      <c r="AD13" s="27"/>
      <c r="AE13" s="27"/>
      <c r="AF13" s="27"/>
      <c r="AG13" s="27"/>
      <c r="AH13" s="27"/>
      <c r="AI13" s="28"/>
      <c r="AJ13" s="62"/>
    </row>
    <row r="14" spans="1:37" ht="9" customHeight="1">
      <c r="A14" s="60"/>
      <c r="B14" s="61"/>
      <c r="C14" s="61"/>
      <c r="D14" s="61"/>
      <c r="E14" s="61"/>
      <c r="F14" s="61"/>
      <c r="G14" s="61"/>
      <c r="H14" s="61"/>
      <c r="I14" s="61"/>
      <c r="J14" s="61"/>
      <c r="K14" s="61"/>
      <c r="L14" s="61"/>
      <c r="M14" s="61"/>
      <c r="N14" s="61"/>
      <c r="O14" s="61"/>
      <c r="P14" s="61"/>
      <c r="Q14" s="61"/>
      <c r="R14" s="61"/>
      <c r="S14" s="61"/>
      <c r="T14" s="61"/>
      <c r="U14" s="61"/>
      <c r="V14" s="61"/>
      <c r="W14" s="61"/>
      <c r="X14" s="61"/>
      <c r="Y14" s="61"/>
      <c r="AC14" s="61"/>
      <c r="AD14" s="61"/>
      <c r="AE14" s="61"/>
      <c r="AF14" s="61"/>
      <c r="AG14" s="61"/>
      <c r="AH14" s="61"/>
      <c r="AI14" s="61"/>
      <c r="AJ14" s="62"/>
    </row>
    <row r="15" spans="1:37">
      <c r="A15" s="60"/>
      <c r="B15" s="20"/>
      <c r="C15" s="169"/>
      <c r="D15" s="170"/>
      <c r="E15" s="61" t="s">
        <v>2</v>
      </c>
      <c r="F15" s="61" t="s">
        <v>3</v>
      </c>
      <c r="G15" s="17"/>
      <c r="H15" s="171"/>
      <c r="I15" s="61" t="s">
        <v>10</v>
      </c>
      <c r="J15" s="61" t="s">
        <v>3</v>
      </c>
      <c r="K15" s="17"/>
      <c r="L15" s="171"/>
      <c r="M15" s="61" t="s">
        <v>4</v>
      </c>
      <c r="N15" s="61"/>
      <c r="O15" s="61"/>
      <c r="P15" s="61" t="s">
        <v>3</v>
      </c>
      <c r="Q15" s="17"/>
      <c r="R15" s="171"/>
      <c r="S15" s="61" t="s">
        <v>6</v>
      </c>
      <c r="T15" s="61" t="s">
        <v>8</v>
      </c>
      <c r="U15" s="154">
        <f>+B15*G15*K15*Q15/1000</f>
        <v>0</v>
      </c>
      <c r="V15" s="155"/>
      <c r="W15" s="155"/>
      <c r="X15" s="156"/>
      <c r="Y15" s="120" t="s">
        <v>16</v>
      </c>
      <c r="AA15" s="26"/>
      <c r="AB15" s="27"/>
      <c r="AC15" s="27"/>
      <c r="AD15" s="27"/>
      <c r="AE15" s="27"/>
      <c r="AF15" s="27"/>
      <c r="AG15" s="27"/>
      <c r="AH15" s="27"/>
      <c r="AI15" s="28"/>
      <c r="AJ15" s="62"/>
    </row>
    <row r="16" spans="1:37" ht="9" customHeight="1">
      <c r="A16" s="60"/>
      <c r="B16" s="61"/>
      <c r="C16" s="61"/>
      <c r="D16" s="61"/>
      <c r="E16" s="61"/>
      <c r="F16" s="61"/>
      <c r="G16" s="61"/>
      <c r="H16" s="61"/>
      <c r="I16" s="61"/>
      <c r="J16" s="61"/>
      <c r="K16" s="61"/>
      <c r="L16" s="61"/>
      <c r="M16" s="61"/>
      <c r="N16" s="61"/>
      <c r="O16" s="61"/>
      <c r="P16" s="61"/>
      <c r="Q16" s="61"/>
      <c r="R16" s="61"/>
      <c r="S16" s="61"/>
      <c r="T16" s="61"/>
      <c r="U16" s="61"/>
      <c r="V16" s="61"/>
      <c r="W16" s="61"/>
      <c r="X16" s="61"/>
      <c r="Y16" s="61"/>
      <c r="AC16" s="61"/>
      <c r="AD16" s="61"/>
      <c r="AE16" s="61"/>
      <c r="AF16" s="61"/>
      <c r="AG16" s="61"/>
      <c r="AH16" s="61"/>
      <c r="AI16" s="61"/>
      <c r="AJ16" s="62"/>
    </row>
    <row r="17" spans="1:36">
      <c r="A17" s="60"/>
      <c r="B17" s="20"/>
      <c r="C17" s="169"/>
      <c r="D17" s="170"/>
      <c r="E17" s="61" t="s">
        <v>2</v>
      </c>
      <c r="F17" s="61" t="s">
        <v>3</v>
      </c>
      <c r="G17" s="17"/>
      <c r="H17" s="171"/>
      <c r="I17" s="61" t="s">
        <v>10</v>
      </c>
      <c r="J17" s="61" t="s">
        <v>3</v>
      </c>
      <c r="K17" s="17"/>
      <c r="L17" s="171"/>
      <c r="M17" s="61" t="s">
        <v>4</v>
      </c>
      <c r="N17" s="61"/>
      <c r="O17" s="61"/>
      <c r="P17" s="61" t="s">
        <v>3</v>
      </c>
      <c r="Q17" s="17"/>
      <c r="R17" s="171"/>
      <c r="S17" s="61" t="s">
        <v>6</v>
      </c>
      <c r="T17" s="61" t="s">
        <v>8</v>
      </c>
      <c r="U17" s="154">
        <f>+B17*G17*K17*Q17/1000</f>
        <v>0</v>
      </c>
      <c r="V17" s="155"/>
      <c r="W17" s="155"/>
      <c r="X17" s="156"/>
      <c r="Y17" s="120" t="s">
        <v>16</v>
      </c>
      <c r="AA17" s="26"/>
      <c r="AB17" s="27"/>
      <c r="AC17" s="27"/>
      <c r="AD17" s="27"/>
      <c r="AE17" s="27"/>
      <c r="AF17" s="27"/>
      <c r="AG17" s="27"/>
      <c r="AH17" s="27"/>
      <c r="AI17" s="28"/>
      <c r="AJ17" s="62"/>
    </row>
    <row r="18" spans="1:36" ht="9" customHeight="1">
      <c r="A18" s="60"/>
      <c r="B18" s="61"/>
      <c r="C18" s="61"/>
      <c r="D18" s="61"/>
      <c r="E18" s="61"/>
      <c r="F18" s="61"/>
      <c r="G18" s="61"/>
      <c r="H18" s="61"/>
      <c r="I18" s="61"/>
      <c r="J18" s="61"/>
      <c r="K18" s="61"/>
      <c r="L18" s="61"/>
      <c r="M18" s="61"/>
      <c r="N18" s="61"/>
      <c r="O18" s="61"/>
      <c r="P18" s="61"/>
      <c r="Q18" s="61"/>
      <c r="R18" s="61"/>
      <c r="S18" s="61"/>
      <c r="T18" s="61"/>
      <c r="U18" s="61"/>
      <c r="V18" s="61"/>
      <c r="W18" s="61"/>
      <c r="X18" s="61"/>
      <c r="Y18" s="61"/>
      <c r="AC18" s="61"/>
      <c r="AD18" s="61"/>
      <c r="AE18" s="61"/>
      <c r="AF18" s="61"/>
      <c r="AG18" s="61"/>
      <c r="AH18" s="61"/>
      <c r="AI18" s="61"/>
      <c r="AJ18" s="62"/>
    </row>
    <row r="19" spans="1:36">
      <c r="A19" s="60"/>
      <c r="B19" s="20"/>
      <c r="C19" s="169"/>
      <c r="D19" s="170"/>
      <c r="E19" s="61" t="s">
        <v>2</v>
      </c>
      <c r="F19" s="61" t="s">
        <v>3</v>
      </c>
      <c r="G19" s="17"/>
      <c r="H19" s="171"/>
      <c r="I19" s="61" t="s">
        <v>10</v>
      </c>
      <c r="J19" s="61" t="s">
        <v>3</v>
      </c>
      <c r="K19" s="17"/>
      <c r="L19" s="171"/>
      <c r="M19" s="61" t="s">
        <v>4</v>
      </c>
      <c r="N19" s="61"/>
      <c r="O19" s="61"/>
      <c r="P19" s="61" t="s">
        <v>3</v>
      </c>
      <c r="Q19" s="17"/>
      <c r="R19" s="171"/>
      <c r="S19" s="61" t="s">
        <v>6</v>
      </c>
      <c r="T19" s="61" t="s">
        <v>8</v>
      </c>
      <c r="U19" s="154">
        <f>+B19*G19*K19*Q19/1000</f>
        <v>0</v>
      </c>
      <c r="V19" s="155"/>
      <c r="W19" s="155"/>
      <c r="X19" s="156"/>
      <c r="Y19" s="120" t="s">
        <v>16</v>
      </c>
      <c r="AA19" s="26"/>
      <c r="AB19" s="27"/>
      <c r="AC19" s="27"/>
      <c r="AD19" s="27"/>
      <c r="AE19" s="27"/>
      <c r="AF19" s="27"/>
      <c r="AG19" s="27"/>
      <c r="AH19" s="27"/>
      <c r="AI19" s="28"/>
      <c r="AJ19" s="62"/>
    </row>
    <row r="20" spans="1:36" ht="9" customHeight="1">
      <c r="A20" s="60"/>
      <c r="B20" s="61"/>
      <c r="C20" s="61"/>
      <c r="D20" s="61"/>
      <c r="E20" s="61"/>
      <c r="F20" s="61"/>
      <c r="G20" s="61"/>
      <c r="H20" s="61"/>
      <c r="I20" s="61"/>
      <c r="J20" s="61"/>
      <c r="K20" s="61"/>
      <c r="L20" s="61"/>
      <c r="M20" s="61"/>
      <c r="N20" s="61"/>
      <c r="O20" s="61"/>
      <c r="P20" s="61"/>
      <c r="Q20" s="61"/>
      <c r="R20" s="61"/>
      <c r="S20" s="61"/>
      <c r="T20" s="61"/>
      <c r="U20" s="61"/>
      <c r="V20" s="61"/>
      <c r="W20" s="61"/>
      <c r="X20" s="61"/>
      <c r="Y20" s="61"/>
      <c r="AC20" s="61"/>
      <c r="AD20" s="61"/>
      <c r="AE20" s="61"/>
      <c r="AF20" s="61"/>
      <c r="AG20" s="61"/>
      <c r="AH20" s="61"/>
      <c r="AI20" s="61"/>
      <c r="AJ20" s="62"/>
    </row>
    <row r="21" spans="1:36">
      <c r="A21" s="60"/>
      <c r="B21" s="20"/>
      <c r="C21" s="169"/>
      <c r="D21" s="170"/>
      <c r="E21" s="61" t="s">
        <v>2</v>
      </c>
      <c r="F21" s="61" t="s">
        <v>3</v>
      </c>
      <c r="G21" s="17"/>
      <c r="H21" s="171"/>
      <c r="I21" s="61" t="s">
        <v>10</v>
      </c>
      <c r="J21" s="61" t="s">
        <v>3</v>
      </c>
      <c r="K21" s="17"/>
      <c r="L21" s="171"/>
      <c r="M21" s="61" t="s">
        <v>4</v>
      </c>
      <c r="N21" s="61"/>
      <c r="O21" s="61"/>
      <c r="P21" s="61" t="s">
        <v>3</v>
      </c>
      <c r="Q21" s="17"/>
      <c r="R21" s="171"/>
      <c r="S21" s="61" t="s">
        <v>6</v>
      </c>
      <c r="T21" s="61" t="s">
        <v>8</v>
      </c>
      <c r="U21" s="154">
        <f>+B21*G21*K21*Q21/1000</f>
        <v>0</v>
      </c>
      <c r="V21" s="155"/>
      <c r="W21" s="155"/>
      <c r="X21" s="156"/>
      <c r="Y21" s="120" t="s">
        <v>16</v>
      </c>
      <c r="AA21" s="26"/>
      <c r="AB21" s="27"/>
      <c r="AC21" s="27"/>
      <c r="AD21" s="27"/>
      <c r="AE21" s="27"/>
      <c r="AF21" s="27"/>
      <c r="AG21" s="27"/>
      <c r="AH21" s="27"/>
      <c r="AI21" s="28"/>
      <c r="AJ21" s="62"/>
    </row>
    <row r="22" spans="1:36" ht="9" customHeight="1">
      <c r="A22" s="60"/>
      <c r="B22" s="61"/>
      <c r="C22" s="61"/>
      <c r="D22" s="61"/>
      <c r="E22" s="61"/>
      <c r="F22" s="61"/>
      <c r="G22" s="61"/>
      <c r="H22" s="61"/>
      <c r="I22" s="61"/>
      <c r="J22" s="61"/>
      <c r="K22" s="61"/>
      <c r="L22" s="61"/>
      <c r="M22" s="61"/>
      <c r="N22" s="61"/>
      <c r="O22" s="61"/>
      <c r="P22" s="61"/>
      <c r="Q22" s="61"/>
      <c r="R22" s="61"/>
      <c r="S22" s="61"/>
      <c r="T22" s="61"/>
      <c r="U22" s="61"/>
      <c r="V22" s="61"/>
      <c r="W22" s="61"/>
      <c r="X22" s="61"/>
      <c r="Y22" s="61"/>
      <c r="AC22" s="61"/>
      <c r="AD22" s="61"/>
      <c r="AE22" s="61"/>
      <c r="AF22" s="61"/>
      <c r="AG22" s="61"/>
      <c r="AH22" s="61"/>
      <c r="AI22" s="61"/>
      <c r="AJ22" s="62"/>
    </row>
    <row r="23" spans="1:36">
      <c r="A23" s="60"/>
      <c r="B23" s="20"/>
      <c r="C23" s="169"/>
      <c r="D23" s="170"/>
      <c r="E23" s="61" t="s">
        <v>2</v>
      </c>
      <c r="F23" s="61" t="s">
        <v>3</v>
      </c>
      <c r="G23" s="17"/>
      <c r="H23" s="171"/>
      <c r="I23" s="61" t="s">
        <v>10</v>
      </c>
      <c r="J23" s="61" t="s">
        <v>3</v>
      </c>
      <c r="K23" s="17"/>
      <c r="L23" s="171"/>
      <c r="M23" s="61" t="s">
        <v>4</v>
      </c>
      <c r="N23" s="61"/>
      <c r="O23" s="61"/>
      <c r="P23" s="61" t="s">
        <v>3</v>
      </c>
      <c r="Q23" s="17"/>
      <c r="R23" s="171"/>
      <c r="S23" s="61" t="s">
        <v>6</v>
      </c>
      <c r="T23" s="61" t="s">
        <v>8</v>
      </c>
      <c r="U23" s="154">
        <f>+B23*G23*K23*Q23/1000</f>
        <v>0</v>
      </c>
      <c r="V23" s="155"/>
      <c r="W23" s="155"/>
      <c r="X23" s="156"/>
      <c r="Y23" s="120" t="s">
        <v>16</v>
      </c>
      <c r="AA23" s="26"/>
      <c r="AB23" s="27"/>
      <c r="AC23" s="27"/>
      <c r="AD23" s="27"/>
      <c r="AE23" s="27"/>
      <c r="AF23" s="27"/>
      <c r="AG23" s="27"/>
      <c r="AH23" s="27"/>
      <c r="AI23" s="28"/>
      <c r="AJ23" s="62"/>
    </row>
    <row r="24" spans="1:36" ht="9" customHeight="1">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2"/>
    </row>
    <row r="25" spans="1:36">
      <c r="A25" s="60"/>
      <c r="B25" s="106"/>
      <c r="C25" s="120"/>
      <c r="D25" s="120"/>
      <c r="E25" s="61"/>
      <c r="F25" s="61"/>
      <c r="G25" s="106"/>
      <c r="H25" s="120"/>
      <c r="I25" s="61"/>
      <c r="J25" s="61"/>
      <c r="K25" s="106"/>
      <c r="L25" s="120"/>
      <c r="M25" s="61"/>
      <c r="N25" s="61"/>
      <c r="O25" s="61"/>
      <c r="P25" s="61"/>
      <c r="Q25" s="106"/>
      <c r="R25" s="106"/>
      <c r="S25" s="106" t="s">
        <v>9</v>
      </c>
      <c r="T25" s="61"/>
      <c r="U25" s="157">
        <f>SUM(U7:X23)</f>
        <v>0</v>
      </c>
      <c r="V25" s="158"/>
      <c r="W25" s="158"/>
      <c r="X25" s="159"/>
      <c r="Y25" s="120" t="s">
        <v>16</v>
      </c>
      <c r="AC25" s="61"/>
      <c r="AI25" s="107"/>
      <c r="AJ25" s="62"/>
    </row>
    <row r="26" spans="1:36">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2"/>
    </row>
    <row r="27" spans="1:36">
      <c r="A27" s="60"/>
      <c r="B27" s="61"/>
      <c r="C27" s="61"/>
      <c r="D27" s="61"/>
      <c r="E27" s="61"/>
      <c r="F27" s="61"/>
      <c r="G27" s="61"/>
      <c r="H27" s="61"/>
      <c r="I27" s="61"/>
      <c r="J27" s="61"/>
      <c r="K27" s="157">
        <f>+U25</f>
        <v>0</v>
      </c>
      <c r="L27" s="158"/>
      <c r="M27" s="158"/>
      <c r="N27" s="159"/>
      <c r="O27" s="120" t="s">
        <v>16</v>
      </c>
      <c r="P27" s="61"/>
      <c r="Q27" s="61" t="s">
        <v>7</v>
      </c>
      <c r="R27" s="160">
        <v>1000</v>
      </c>
      <c r="S27" s="160"/>
      <c r="T27" s="61" t="s">
        <v>3</v>
      </c>
      <c r="U27" s="160">
        <v>0.45200000000000001</v>
      </c>
      <c r="V27" s="160"/>
      <c r="W27" s="61" t="s">
        <v>17</v>
      </c>
      <c r="X27" s="61"/>
      <c r="Y27" s="61"/>
      <c r="Z27" s="61"/>
      <c r="AA27" s="61" t="s">
        <v>15</v>
      </c>
      <c r="AB27" s="161">
        <f>ROUND(+K27/R27*U27,1)</f>
        <v>0</v>
      </c>
      <c r="AC27" s="162"/>
      <c r="AD27" s="162"/>
      <c r="AE27" s="163"/>
      <c r="AF27" s="61" t="s">
        <v>51</v>
      </c>
      <c r="AG27" s="59"/>
      <c r="AH27" s="61"/>
      <c r="AI27" s="61"/>
      <c r="AJ27" s="62"/>
    </row>
    <row r="28" spans="1:36">
      <c r="A28" s="63"/>
      <c r="B28" s="64"/>
      <c r="C28" s="64"/>
      <c r="D28" s="64"/>
      <c r="E28" s="64"/>
      <c r="F28" s="64"/>
      <c r="G28" s="64"/>
      <c r="H28" s="64"/>
      <c r="I28" s="64"/>
      <c r="J28" s="64"/>
      <c r="K28" s="64"/>
      <c r="L28" s="64"/>
      <c r="M28" s="64"/>
      <c r="N28" s="64"/>
      <c r="O28" s="64"/>
      <c r="P28" s="64"/>
      <c r="Q28" s="64"/>
      <c r="R28" s="64"/>
      <c r="S28" s="64"/>
      <c r="T28" s="64"/>
      <c r="U28" s="64"/>
      <c r="V28" s="64"/>
      <c r="W28" s="64"/>
      <c r="X28" s="164"/>
      <c r="Y28" s="64"/>
      <c r="Z28" s="64"/>
      <c r="AA28" s="165"/>
      <c r="AB28" s="64"/>
      <c r="AC28" s="64"/>
      <c r="AD28" s="64"/>
      <c r="AE28" s="64"/>
      <c r="AF28" s="64"/>
      <c r="AG28" s="64"/>
      <c r="AH28" s="64"/>
      <c r="AI28" s="64"/>
      <c r="AJ28" s="65"/>
    </row>
    <row r="29" spans="1:36">
      <c r="A29" s="126"/>
      <c r="B29" s="103"/>
      <c r="D29" s="66"/>
      <c r="E29" s="66"/>
      <c r="F29" s="66"/>
      <c r="G29" s="66"/>
      <c r="H29" s="66"/>
      <c r="I29" s="66"/>
      <c r="J29" s="66"/>
      <c r="K29" s="66"/>
      <c r="L29" s="66"/>
      <c r="M29" s="66"/>
      <c r="N29" s="66"/>
      <c r="O29" s="66"/>
      <c r="P29" s="66"/>
      <c r="Q29" s="66"/>
      <c r="R29" s="66"/>
      <c r="S29" s="67" t="s">
        <v>94</v>
      </c>
      <c r="T29" s="67"/>
      <c r="U29" s="67"/>
      <c r="V29" s="67"/>
      <c r="W29" s="67"/>
      <c r="X29" s="67"/>
      <c r="Y29" s="67"/>
      <c r="Z29" s="67"/>
      <c r="AA29" s="68">
        <f>+AB27</f>
        <v>0</v>
      </c>
      <c r="AB29" s="69"/>
      <c r="AC29" s="69"/>
      <c r="AD29" s="69"/>
      <c r="AE29" s="69"/>
      <c r="AF29" s="69"/>
      <c r="AG29" s="70" t="s">
        <v>52</v>
      </c>
      <c r="AH29" s="70"/>
      <c r="AI29" s="70"/>
      <c r="AJ29" s="71"/>
    </row>
    <row r="30" spans="1:36">
      <c r="A30" s="103"/>
      <c r="B30" s="128"/>
      <c r="C30" s="66"/>
      <c r="D30" s="66"/>
      <c r="E30" s="66"/>
      <c r="F30" s="66"/>
      <c r="G30" s="66"/>
      <c r="H30" s="66"/>
      <c r="I30" s="66"/>
      <c r="J30" s="66"/>
      <c r="K30" s="66"/>
      <c r="L30" s="66"/>
      <c r="M30" s="66"/>
      <c r="N30" s="66"/>
      <c r="O30" s="66"/>
      <c r="P30" s="66"/>
      <c r="Q30" s="66"/>
      <c r="R30" s="66"/>
      <c r="S30" s="72"/>
      <c r="T30" s="72"/>
      <c r="U30" s="72"/>
      <c r="V30" s="72"/>
      <c r="W30" s="72"/>
      <c r="X30" s="72"/>
      <c r="Y30" s="72"/>
      <c r="Z30" s="72"/>
      <c r="AA30" s="73"/>
      <c r="AB30" s="74"/>
      <c r="AC30" s="74"/>
      <c r="AD30" s="74"/>
      <c r="AE30" s="74"/>
      <c r="AF30" s="74"/>
      <c r="AG30" s="75"/>
      <c r="AH30" s="75"/>
      <c r="AI30" s="75"/>
      <c r="AJ30" s="76"/>
    </row>
    <row r="31" spans="1:36">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row>
    <row r="32" spans="1:36">
      <c r="A32" s="55" t="s">
        <v>82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7"/>
    </row>
    <row r="33" spans="1:36">
      <c r="A33" s="60"/>
      <c r="B33" s="61" t="s">
        <v>91</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2"/>
    </row>
    <row r="34" spans="1:36">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2"/>
    </row>
    <row r="35" spans="1:36" ht="10.5" customHeight="1">
      <c r="A35" s="60"/>
      <c r="B35" s="61" t="s">
        <v>59</v>
      </c>
      <c r="C35" s="61"/>
      <c r="D35" s="61"/>
      <c r="E35" s="61"/>
      <c r="F35" s="61"/>
      <c r="G35" s="61"/>
      <c r="H35" s="61"/>
      <c r="I35" s="61"/>
      <c r="J35" s="61"/>
      <c r="K35" s="61"/>
      <c r="L35" s="61"/>
      <c r="M35" s="61"/>
      <c r="N35" s="61"/>
      <c r="O35" s="61"/>
      <c r="P35" s="61"/>
      <c r="Q35" s="61"/>
      <c r="R35" s="61"/>
      <c r="S35" s="61"/>
      <c r="T35" s="61"/>
      <c r="U35" s="61" t="s">
        <v>67</v>
      </c>
      <c r="V35" s="61"/>
      <c r="W35" s="61"/>
      <c r="X35" s="61"/>
      <c r="Y35" s="61"/>
      <c r="Z35" s="61"/>
      <c r="AA35" s="106" t="s">
        <v>36</v>
      </c>
      <c r="AB35" s="61"/>
      <c r="AC35" s="61"/>
      <c r="AD35" s="106"/>
      <c r="AE35" s="106"/>
      <c r="AF35" s="106"/>
      <c r="AG35" s="106"/>
      <c r="AH35" s="106"/>
      <c r="AI35" s="106"/>
      <c r="AJ35" s="62"/>
    </row>
    <row r="36" spans="1:36">
      <c r="A36" s="60"/>
      <c r="B36" s="20"/>
      <c r="C36" s="169"/>
      <c r="D36" s="170"/>
      <c r="E36" s="61" t="s">
        <v>2</v>
      </c>
      <c r="F36" s="61" t="s">
        <v>3</v>
      </c>
      <c r="G36" s="17"/>
      <c r="H36" s="171"/>
      <c r="I36" s="61" t="s">
        <v>10</v>
      </c>
      <c r="J36" s="61" t="s">
        <v>3</v>
      </c>
      <c r="K36" s="17"/>
      <c r="L36" s="171"/>
      <c r="M36" s="61" t="s">
        <v>4</v>
      </c>
      <c r="N36" s="61"/>
      <c r="O36" s="61"/>
      <c r="P36" s="61" t="s">
        <v>3</v>
      </c>
      <c r="Q36" s="17"/>
      <c r="R36" s="171"/>
      <c r="S36" s="61" t="s">
        <v>6</v>
      </c>
      <c r="T36" s="61" t="s">
        <v>8</v>
      </c>
      <c r="U36" s="154">
        <f>+B36*G36*K36*Q36/1000</f>
        <v>0</v>
      </c>
      <c r="V36" s="155"/>
      <c r="W36" s="155"/>
      <c r="X36" s="156"/>
      <c r="Y36" s="66" t="s">
        <v>16</v>
      </c>
      <c r="AA36" s="26"/>
      <c r="AB36" s="27"/>
      <c r="AC36" s="27"/>
      <c r="AD36" s="27"/>
      <c r="AE36" s="27"/>
      <c r="AF36" s="27"/>
      <c r="AG36" s="27"/>
      <c r="AH36" s="27"/>
      <c r="AI36" s="28"/>
      <c r="AJ36" s="62"/>
    </row>
    <row r="37" spans="1:36" ht="9" customHeight="1">
      <c r="A37" s="60"/>
      <c r="B37" s="61"/>
      <c r="C37" s="61"/>
      <c r="D37" s="61"/>
      <c r="E37" s="61"/>
      <c r="F37" s="61"/>
      <c r="G37" s="61"/>
      <c r="H37" s="61"/>
      <c r="I37" s="61"/>
      <c r="J37" s="61"/>
      <c r="K37" s="61"/>
      <c r="L37" s="61"/>
      <c r="M37" s="61"/>
      <c r="N37" s="61"/>
      <c r="O37" s="61"/>
      <c r="P37" s="61"/>
      <c r="Q37" s="61"/>
      <c r="R37" s="61"/>
      <c r="S37" s="61"/>
      <c r="T37" s="61"/>
      <c r="U37" s="61"/>
      <c r="V37" s="61"/>
      <c r="W37" s="61"/>
      <c r="X37" s="61"/>
      <c r="Y37" s="61"/>
      <c r="AC37" s="61"/>
      <c r="AD37" s="61"/>
      <c r="AE37" s="61"/>
      <c r="AF37" s="61"/>
      <c r="AG37" s="61"/>
      <c r="AH37" s="61"/>
      <c r="AI37" s="61"/>
      <c r="AJ37" s="62"/>
    </row>
    <row r="38" spans="1:36">
      <c r="A38" s="60"/>
      <c r="B38" s="20"/>
      <c r="C38" s="169"/>
      <c r="D38" s="170"/>
      <c r="E38" s="61" t="s">
        <v>2</v>
      </c>
      <c r="F38" s="61" t="s">
        <v>3</v>
      </c>
      <c r="G38" s="17"/>
      <c r="H38" s="171"/>
      <c r="I38" s="61" t="s">
        <v>10</v>
      </c>
      <c r="J38" s="61" t="s">
        <v>3</v>
      </c>
      <c r="K38" s="17"/>
      <c r="L38" s="171"/>
      <c r="M38" s="61" t="s">
        <v>4</v>
      </c>
      <c r="N38" s="61"/>
      <c r="O38" s="61"/>
      <c r="P38" s="61" t="s">
        <v>3</v>
      </c>
      <c r="Q38" s="17"/>
      <c r="R38" s="171"/>
      <c r="S38" s="61" t="s">
        <v>6</v>
      </c>
      <c r="T38" s="61" t="s">
        <v>8</v>
      </c>
      <c r="U38" s="154">
        <f>+B38*G38*K38*Q38/1000</f>
        <v>0</v>
      </c>
      <c r="V38" s="155"/>
      <c r="W38" s="155"/>
      <c r="X38" s="156"/>
      <c r="Y38" s="66" t="s">
        <v>16</v>
      </c>
      <c r="AA38" s="26"/>
      <c r="AB38" s="27"/>
      <c r="AC38" s="27"/>
      <c r="AD38" s="27"/>
      <c r="AE38" s="27"/>
      <c r="AF38" s="27"/>
      <c r="AG38" s="27"/>
      <c r="AH38" s="27"/>
      <c r="AI38" s="28"/>
      <c r="AJ38" s="62"/>
    </row>
    <row r="39" spans="1:36" ht="9" customHeight="1">
      <c r="A39" s="60"/>
      <c r="B39" s="61"/>
      <c r="C39" s="61"/>
      <c r="D39" s="61"/>
      <c r="E39" s="61"/>
      <c r="F39" s="61"/>
      <c r="G39" s="61"/>
      <c r="H39" s="61"/>
      <c r="I39" s="61"/>
      <c r="J39" s="61"/>
      <c r="K39" s="61"/>
      <c r="L39" s="61"/>
      <c r="M39" s="61"/>
      <c r="N39" s="61"/>
      <c r="O39" s="61"/>
      <c r="P39" s="61"/>
      <c r="Q39" s="61"/>
      <c r="R39" s="61"/>
      <c r="S39" s="61"/>
      <c r="T39" s="61"/>
      <c r="U39" s="61"/>
      <c r="V39" s="61"/>
      <c r="W39" s="61"/>
      <c r="X39" s="61"/>
      <c r="Y39" s="61"/>
      <c r="AC39" s="61"/>
      <c r="AD39" s="61"/>
      <c r="AE39" s="61"/>
      <c r="AF39" s="61"/>
      <c r="AG39" s="61"/>
      <c r="AH39" s="61"/>
      <c r="AI39" s="61"/>
      <c r="AJ39" s="62"/>
    </row>
    <row r="40" spans="1:36">
      <c r="A40" s="60"/>
      <c r="B40" s="20"/>
      <c r="C40" s="169"/>
      <c r="D40" s="170"/>
      <c r="E40" s="61" t="s">
        <v>2</v>
      </c>
      <c r="F40" s="61" t="s">
        <v>3</v>
      </c>
      <c r="G40" s="17"/>
      <c r="H40" s="171"/>
      <c r="I40" s="61" t="s">
        <v>10</v>
      </c>
      <c r="J40" s="61" t="s">
        <v>3</v>
      </c>
      <c r="K40" s="17"/>
      <c r="L40" s="171"/>
      <c r="M40" s="61" t="s">
        <v>4</v>
      </c>
      <c r="N40" s="61"/>
      <c r="O40" s="61"/>
      <c r="P40" s="61" t="s">
        <v>3</v>
      </c>
      <c r="Q40" s="17"/>
      <c r="R40" s="171"/>
      <c r="S40" s="61" t="s">
        <v>6</v>
      </c>
      <c r="T40" s="61" t="s">
        <v>8</v>
      </c>
      <c r="U40" s="154">
        <f>+B40*G40*K40*Q40/1000</f>
        <v>0</v>
      </c>
      <c r="V40" s="155"/>
      <c r="W40" s="155"/>
      <c r="X40" s="156"/>
      <c r="Y40" s="66" t="s">
        <v>16</v>
      </c>
      <c r="AA40" s="26"/>
      <c r="AB40" s="27"/>
      <c r="AC40" s="27"/>
      <c r="AD40" s="27"/>
      <c r="AE40" s="27"/>
      <c r="AF40" s="27"/>
      <c r="AG40" s="27"/>
      <c r="AH40" s="27"/>
      <c r="AI40" s="28"/>
      <c r="AJ40" s="62"/>
    </row>
    <row r="41" spans="1:36" ht="9" customHeight="1">
      <c r="A41" s="60"/>
      <c r="B41" s="61"/>
      <c r="C41" s="61"/>
      <c r="D41" s="61"/>
      <c r="E41" s="61"/>
      <c r="F41" s="61"/>
      <c r="G41" s="61"/>
      <c r="H41" s="61"/>
      <c r="I41" s="61"/>
      <c r="J41" s="61"/>
      <c r="K41" s="61"/>
      <c r="L41" s="61"/>
      <c r="M41" s="61"/>
      <c r="N41" s="61"/>
      <c r="O41" s="61"/>
      <c r="P41" s="61"/>
      <c r="Q41" s="61"/>
      <c r="R41" s="61"/>
      <c r="S41" s="61"/>
      <c r="T41" s="61"/>
      <c r="U41" s="61"/>
      <c r="V41" s="61"/>
      <c r="W41" s="61"/>
      <c r="X41" s="61"/>
      <c r="Y41" s="61"/>
      <c r="AC41" s="61"/>
      <c r="AD41" s="61"/>
      <c r="AE41" s="61"/>
      <c r="AF41" s="61"/>
      <c r="AG41" s="61"/>
      <c r="AH41" s="61"/>
      <c r="AI41" s="61"/>
      <c r="AJ41" s="62"/>
    </row>
    <row r="42" spans="1:36">
      <c r="A42" s="60"/>
      <c r="B42" s="20"/>
      <c r="C42" s="169"/>
      <c r="D42" s="170"/>
      <c r="E42" s="61" t="s">
        <v>2</v>
      </c>
      <c r="F42" s="61" t="s">
        <v>3</v>
      </c>
      <c r="G42" s="17"/>
      <c r="H42" s="171"/>
      <c r="I42" s="61" t="s">
        <v>10</v>
      </c>
      <c r="J42" s="61" t="s">
        <v>3</v>
      </c>
      <c r="K42" s="17"/>
      <c r="L42" s="171"/>
      <c r="M42" s="61" t="s">
        <v>4</v>
      </c>
      <c r="N42" s="61"/>
      <c r="O42" s="61"/>
      <c r="P42" s="61" t="s">
        <v>3</v>
      </c>
      <c r="Q42" s="17"/>
      <c r="R42" s="171"/>
      <c r="S42" s="61" t="s">
        <v>6</v>
      </c>
      <c r="T42" s="61" t="s">
        <v>8</v>
      </c>
      <c r="U42" s="154">
        <f>+B42*G42*K42*Q42/1000</f>
        <v>0</v>
      </c>
      <c r="V42" s="155"/>
      <c r="W42" s="155"/>
      <c r="X42" s="156"/>
      <c r="Y42" s="66" t="s">
        <v>16</v>
      </c>
      <c r="AA42" s="26"/>
      <c r="AB42" s="27"/>
      <c r="AC42" s="27"/>
      <c r="AD42" s="27"/>
      <c r="AE42" s="27"/>
      <c r="AF42" s="27"/>
      <c r="AG42" s="27"/>
      <c r="AH42" s="27"/>
      <c r="AI42" s="28"/>
      <c r="AJ42" s="62"/>
    </row>
    <row r="43" spans="1:36" ht="9" customHeight="1">
      <c r="A43" s="60"/>
      <c r="B43" s="61"/>
      <c r="C43" s="61"/>
      <c r="D43" s="61"/>
      <c r="E43" s="61"/>
      <c r="F43" s="61"/>
      <c r="G43" s="61"/>
      <c r="H43" s="61"/>
      <c r="I43" s="61"/>
      <c r="J43" s="61"/>
      <c r="K43" s="61"/>
      <c r="L43" s="61"/>
      <c r="M43" s="61"/>
      <c r="N43" s="61"/>
      <c r="O43" s="61"/>
      <c r="P43" s="61"/>
      <c r="Q43" s="61"/>
      <c r="R43" s="61"/>
      <c r="S43" s="61"/>
      <c r="T43" s="61"/>
      <c r="U43" s="61"/>
      <c r="V43" s="61"/>
      <c r="W43" s="61"/>
      <c r="X43" s="61"/>
      <c r="Y43" s="61"/>
      <c r="AC43" s="61"/>
      <c r="AD43" s="61"/>
      <c r="AE43" s="61"/>
      <c r="AF43" s="61"/>
      <c r="AG43" s="61"/>
      <c r="AH43" s="61"/>
      <c r="AI43" s="61"/>
      <c r="AJ43" s="62"/>
    </row>
    <row r="44" spans="1:36">
      <c r="A44" s="60"/>
      <c r="B44" s="20"/>
      <c r="C44" s="169"/>
      <c r="D44" s="170"/>
      <c r="E44" s="61" t="s">
        <v>2</v>
      </c>
      <c r="F44" s="61" t="s">
        <v>3</v>
      </c>
      <c r="G44" s="17"/>
      <c r="H44" s="171"/>
      <c r="I44" s="61" t="s">
        <v>10</v>
      </c>
      <c r="J44" s="61" t="s">
        <v>3</v>
      </c>
      <c r="K44" s="17"/>
      <c r="L44" s="171"/>
      <c r="M44" s="61" t="s">
        <v>4</v>
      </c>
      <c r="N44" s="61"/>
      <c r="O44" s="61"/>
      <c r="P44" s="61" t="s">
        <v>3</v>
      </c>
      <c r="Q44" s="17"/>
      <c r="R44" s="171"/>
      <c r="S44" s="61" t="s">
        <v>6</v>
      </c>
      <c r="T44" s="61" t="s">
        <v>8</v>
      </c>
      <c r="U44" s="154">
        <f>+B44*G44*K44*Q44/1000</f>
        <v>0</v>
      </c>
      <c r="V44" s="155"/>
      <c r="W44" s="155"/>
      <c r="X44" s="156"/>
      <c r="Y44" s="66" t="s">
        <v>16</v>
      </c>
      <c r="AA44" s="26"/>
      <c r="AB44" s="27"/>
      <c r="AC44" s="27"/>
      <c r="AD44" s="27"/>
      <c r="AE44" s="27"/>
      <c r="AF44" s="27"/>
      <c r="AG44" s="27"/>
      <c r="AH44" s="27"/>
      <c r="AI44" s="28"/>
      <c r="AJ44" s="62"/>
    </row>
    <row r="45" spans="1:36" ht="9" customHeight="1">
      <c r="A45" s="60"/>
      <c r="B45" s="61"/>
      <c r="C45" s="61"/>
      <c r="D45" s="61"/>
      <c r="E45" s="61"/>
      <c r="F45" s="61"/>
      <c r="G45" s="61"/>
      <c r="H45" s="61"/>
      <c r="I45" s="61"/>
      <c r="J45" s="61"/>
      <c r="K45" s="61"/>
      <c r="L45" s="61"/>
      <c r="M45" s="61"/>
      <c r="N45" s="61"/>
      <c r="O45" s="61"/>
      <c r="P45" s="61"/>
      <c r="Q45" s="61"/>
      <c r="R45" s="61"/>
      <c r="S45" s="61"/>
      <c r="T45" s="61"/>
      <c r="U45" s="61"/>
      <c r="V45" s="61"/>
      <c r="W45" s="61"/>
      <c r="X45" s="61"/>
      <c r="Y45" s="61"/>
      <c r="AC45" s="61"/>
      <c r="AD45" s="61"/>
      <c r="AE45" s="61"/>
      <c r="AF45" s="61"/>
      <c r="AG45" s="61"/>
      <c r="AH45" s="61"/>
      <c r="AI45" s="61"/>
      <c r="AJ45" s="62"/>
    </row>
    <row r="46" spans="1:36">
      <c r="A46" s="60"/>
      <c r="B46" s="20"/>
      <c r="C46" s="169"/>
      <c r="D46" s="170"/>
      <c r="E46" s="61" t="s">
        <v>2</v>
      </c>
      <c r="F46" s="61" t="s">
        <v>3</v>
      </c>
      <c r="G46" s="17"/>
      <c r="H46" s="171"/>
      <c r="I46" s="61" t="s">
        <v>10</v>
      </c>
      <c r="J46" s="61" t="s">
        <v>3</v>
      </c>
      <c r="K46" s="17"/>
      <c r="L46" s="171"/>
      <c r="M46" s="61" t="s">
        <v>4</v>
      </c>
      <c r="N46" s="61"/>
      <c r="O46" s="61"/>
      <c r="P46" s="61" t="s">
        <v>3</v>
      </c>
      <c r="Q46" s="17"/>
      <c r="R46" s="171"/>
      <c r="S46" s="61" t="s">
        <v>6</v>
      </c>
      <c r="T46" s="61" t="s">
        <v>8</v>
      </c>
      <c r="U46" s="154">
        <f>+B46*G46*K46*Q46/1000</f>
        <v>0</v>
      </c>
      <c r="V46" s="155"/>
      <c r="W46" s="155"/>
      <c r="X46" s="156"/>
      <c r="Y46" s="66" t="s">
        <v>16</v>
      </c>
      <c r="AA46" s="26"/>
      <c r="AB46" s="27"/>
      <c r="AC46" s="27"/>
      <c r="AD46" s="27"/>
      <c r="AE46" s="27"/>
      <c r="AF46" s="27"/>
      <c r="AG46" s="27"/>
      <c r="AH46" s="27"/>
      <c r="AI46" s="28"/>
      <c r="AJ46" s="62"/>
    </row>
    <row r="47" spans="1:36" ht="9" customHeight="1">
      <c r="A47" s="60"/>
      <c r="B47" s="61"/>
      <c r="C47" s="61"/>
      <c r="D47" s="61"/>
      <c r="E47" s="61"/>
      <c r="F47" s="61"/>
      <c r="G47" s="61"/>
      <c r="H47" s="61"/>
      <c r="I47" s="61"/>
      <c r="J47" s="61"/>
      <c r="K47" s="61"/>
      <c r="L47" s="61"/>
      <c r="M47" s="61"/>
      <c r="N47" s="61"/>
      <c r="O47" s="61"/>
      <c r="P47" s="61"/>
      <c r="Q47" s="61"/>
      <c r="R47" s="61"/>
      <c r="S47" s="61"/>
      <c r="T47" s="61"/>
      <c r="U47" s="61"/>
      <c r="V47" s="61"/>
      <c r="W47" s="61"/>
      <c r="X47" s="61"/>
      <c r="Y47" s="61"/>
      <c r="AC47" s="61"/>
      <c r="AD47" s="61"/>
      <c r="AE47" s="61"/>
      <c r="AF47" s="61"/>
      <c r="AG47" s="61"/>
      <c r="AH47" s="61"/>
      <c r="AI47" s="61"/>
      <c r="AJ47" s="62"/>
    </row>
    <row r="48" spans="1:36">
      <c r="A48" s="60"/>
      <c r="B48" s="20"/>
      <c r="C48" s="169"/>
      <c r="D48" s="170"/>
      <c r="E48" s="61" t="s">
        <v>2</v>
      </c>
      <c r="F48" s="61" t="s">
        <v>3</v>
      </c>
      <c r="G48" s="17"/>
      <c r="H48" s="171"/>
      <c r="I48" s="61" t="s">
        <v>10</v>
      </c>
      <c r="J48" s="61" t="s">
        <v>3</v>
      </c>
      <c r="K48" s="17"/>
      <c r="L48" s="171"/>
      <c r="M48" s="61" t="s">
        <v>4</v>
      </c>
      <c r="N48" s="61"/>
      <c r="O48" s="61"/>
      <c r="P48" s="61" t="s">
        <v>3</v>
      </c>
      <c r="Q48" s="17"/>
      <c r="R48" s="171"/>
      <c r="S48" s="61" t="s">
        <v>6</v>
      </c>
      <c r="T48" s="61" t="s">
        <v>8</v>
      </c>
      <c r="U48" s="154">
        <f>+B48*G48*K48*Q48/1000</f>
        <v>0</v>
      </c>
      <c r="V48" s="155"/>
      <c r="W48" s="155"/>
      <c r="X48" s="156"/>
      <c r="Y48" s="66" t="s">
        <v>16</v>
      </c>
      <c r="AA48" s="26"/>
      <c r="AB48" s="27"/>
      <c r="AC48" s="27"/>
      <c r="AD48" s="27"/>
      <c r="AE48" s="27"/>
      <c r="AF48" s="27"/>
      <c r="AG48" s="27"/>
      <c r="AH48" s="27"/>
      <c r="AI48" s="28"/>
      <c r="AJ48" s="62"/>
    </row>
    <row r="49" spans="1:36" ht="9" customHeight="1">
      <c r="A49" s="60"/>
      <c r="B49" s="61"/>
      <c r="C49" s="61"/>
      <c r="D49" s="61"/>
      <c r="E49" s="61"/>
      <c r="F49" s="61"/>
      <c r="G49" s="61"/>
      <c r="H49" s="61"/>
      <c r="I49" s="61"/>
      <c r="J49" s="61"/>
      <c r="K49" s="61"/>
      <c r="L49" s="106"/>
      <c r="M49" s="120"/>
      <c r="N49" s="61"/>
      <c r="O49" s="61"/>
      <c r="P49" s="61"/>
      <c r="Q49" s="61"/>
      <c r="R49" s="61"/>
      <c r="S49" s="61"/>
      <c r="T49" s="61"/>
      <c r="U49" s="61"/>
      <c r="V49" s="61"/>
      <c r="W49" s="61"/>
      <c r="X49" s="61"/>
      <c r="Y49" s="61"/>
      <c r="AC49" s="61"/>
      <c r="AD49" s="61"/>
      <c r="AE49" s="61"/>
      <c r="AF49" s="61"/>
      <c r="AG49" s="61"/>
      <c r="AH49" s="61"/>
      <c r="AI49" s="61"/>
      <c r="AJ49" s="62"/>
    </row>
    <row r="50" spans="1:36">
      <c r="A50" s="60"/>
      <c r="B50" s="20"/>
      <c r="C50" s="169"/>
      <c r="D50" s="170"/>
      <c r="E50" s="61" t="s">
        <v>2</v>
      </c>
      <c r="F50" s="61" t="s">
        <v>3</v>
      </c>
      <c r="G50" s="17"/>
      <c r="H50" s="171"/>
      <c r="I50" s="61" t="s">
        <v>10</v>
      </c>
      <c r="J50" s="61" t="s">
        <v>3</v>
      </c>
      <c r="K50" s="17"/>
      <c r="L50" s="171"/>
      <c r="M50" s="61" t="s">
        <v>4</v>
      </c>
      <c r="N50" s="61"/>
      <c r="O50" s="61"/>
      <c r="P50" s="61" t="s">
        <v>3</v>
      </c>
      <c r="Q50" s="17"/>
      <c r="R50" s="171"/>
      <c r="S50" s="61" t="s">
        <v>6</v>
      </c>
      <c r="T50" s="61" t="s">
        <v>8</v>
      </c>
      <c r="U50" s="154">
        <f>+B50*G50*K50*Q50/1000</f>
        <v>0</v>
      </c>
      <c r="V50" s="155"/>
      <c r="W50" s="155"/>
      <c r="X50" s="156"/>
      <c r="Y50" s="66" t="s">
        <v>16</v>
      </c>
      <c r="AA50" s="26"/>
      <c r="AB50" s="27"/>
      <c r="AC50" s="27"/>
      <c r="AD50" s="27"/>
      <c r="AE50" s="27"/>
      <c r="AF50" s="27"/>
      <c r="AG50" s="27"/>
      <c r="AH50" s="27"/>
      <c r="AI50" s="28"/>
      <c r="AJ50" s="62"/>
    </row>
    <row r="51" spans="1:36" ht="9" customHeight="1">
      <c r="A51" s="60"/>
      <c r="B51" s="61"/>
      <c r="C51" s="61"/>
      <c r="D51" s="61"/>
      <c r="E51" s="61"/>
      <c r="F51" s="61"/>
      <c r="G51" s="61"/>
      <c r="H51" s="61"/>
      <c r="I51" s="61"/>
      <c r="J51" s="61"/>
      <c r="K51" s="61"/>
      <c r="L51" s="61"/>
      <c r="M51" s="61"/>
      <c r="N51" s="61"/>
      <c r="O51" s="61"/>
      <c r="P51" s="61"/>
      <c r="Q51" s="61"/>
      <c r="R51" s="61"/>
      <c r="S51" s="61"/>
      <c r="T51" s="61"/>
      <c r="U51" s="61"/>
      <c r="V51" s="61"/>
      <c r="W51" s="61"/>
      <c r="X51" s="61"/>
      <c r="Y51" s="61"/>
      <c r="AC51" s="61"/>
      <c r="AD51" s="61"/>
      <c r="AE51" s="61"/>
      <c r="AF51" s="61"/>
      <c r="AG51" s="61"/>
      <c r="AH51" s="61"/>
      <c r="AI51" s="61"/>
      <c r="AJ51" s="62"/>
    </row>
    <row r="52" spans="1:36">
      <c r="A52" s="60"/>
      <c r="B52" s="20"/>
      <c r="C52" s="169"/>
      <c r="D52" s="170"/>
      <c r="E52" s="61" t="s">
        <v>2</v>
      </c>
      <c r="F52" s="61" t="s">
        <v>3</v>
      </c>
      <c r="G52" s="17"/>
      <c r="H52" s="171"/>
      <c r="I52" s="61" t="s">
        <v>10</v>
      </c>
      <c r="J52" s="61" t="s">
        <v>3</v>
      </c>
      <c r="K52" s="17"/>
      <c r="L52" s="171"/>
      <c r="M52" s="61" t="s">
        <v>4</v>
      </c>
      <c r="N52" s="61"/>
      <c r="O52" s="61"/>
      <c r="P52" s="61" t="s">
        <v>3</v>
      </c>
      <c r="Q52" s="17"/>
      <c r="R52" s="171"/>
      <c r="S52" s="61" t="s">
        <v>6</v>
      </c>
      <c r="T52" s="61" t="s">
        <v>8</v>
      </c>
      <c r="U52" s="154">
        <f>+B52*G52*K52*Q52/1000</f>
        <v>0</v>
      </c>
      <c r="V52" s="155"/>
      <c r="W52" s="155"/>
      <c r="X52" s="156"/>
      <c r="Y52" s="66" t="s">
        <v>16</v>
      </c>
      <c r="AA52" s="26"/>
      <c r="AB52" s="27"/>
      <c r="AC52" s="27"/>
      <c r="AD52" s="27"/>
      <c r="AE52" s="27"/>
      <c r="AF52" s="27"/>
      <c r="AG52" s="27"/>
      <c r="AH52" s="27"/>
      <c r="AI52" s="28"/>
      <c r="AJ52" s="62"/>
    </row>
    <row r="53" spans="1:36" ht="9" customHeight="1">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2"/>
    </row>
    <row r="54" spans="1:36">
      <c r="A54" s="60"/>
      <c r="B54" s="106"/>
      <c r="C54" s="120"/>
      <c r="D54" s="120"/>
      <c r="E54" s="61"/>
      <c r="F54" s="61"/>
      <c r="G54" s="106"/>
      <c r="H54" s="120"/>
      <c r="I54" s="61"/>
      <c r="J54" s="61"/>
      <c r="K54" s="106"/>
      <c r="L54" s="120"/>
      <c r="M54" s="61"/>
      <c r="N54" s="61"/>
      <c r="O54" s="61"/>
      <c r="P54" s="61"/>
      <c r="Q54" s="106"/>
      <c r="R54" s="120"/>
      <c r="S54" s="106" t="s">
        <v>9</v>
      </c>
      <c r="T54" s="61"/>
      <c r="U54" s="157">
        <f>SUM(U36:X52)</f>
        <v>0</v>
      </c>
      <c r="V54" s="158"/>
      <c r="W54" s="158"/>
      <c r="X54" s="159"/>
      <c r="Y54" s="66" t="s">
        <v>16</v>
      </c>
      <c r="AC54" s="61"/>
      <c r="AI54" s="107"/>
      <c r="AJ54" s="62"/>
    </row>
    <row r="55" spans="1:36">
      <c r="A55" s="60"/>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2"/>
    </row>
    <row r="56" spans="1:36">
      <c r="A56" s="60"/>
      <c r="B56" s="61"/>
      <c r="C56" s="61"/>
      <c r="D56" s="61"/>
      <c r="E56" s="61"/>
      <c r="F56" s="61"/>
      <c r="G56" s="61"/>
      <c r="H56" s="61"/>
      <c r="I56" s="61"/>
      <c r="J56" s="61"/>
      <c r="K56" s="157">
        <f>+U54</f>
        <v>0</v>
      </c>
      <c r="L56" s="158"/>
      <c r="M56" s="158"/>
      <c r="N56" s="159"/>
      <c r="O56" s="66" t="s">
        <v>16</v>
      </c>
      <c r="P56" s="61"/>
      <c r="Q56" s="61" t="s">
        <v>7</v>
      </c>
      <c r="R56" s="160">
        <v>1000</v>
      </c>
      <c r="S56" s="160"/>
      <c r="T56" s="61" t="s">
        <v>3</v>
      </c>
      <c r="U56" s="160">
        <v>0.45200000000000001</v>
      </c>
      <c r="V56" s="160"/>
      <c r="W56" s="61" t="s">
        <v>17</v>
      </c>
      <c r="X56" s="61"/>
      <c r="Y56" s="61"/>
      <c r="Z56" s="61"/>
      <c r="AA56" s="61" t="s">
        <v>15</v>
      </c>
      <c r="AB56" s="161">
        <f>ROUND(+K56/R56*U56,1)</f>
        <v>0</v>
      </c>
      <c r="AC56" s="162"/>
      <c r="AD56" s="162"/>
      <c r="AE56" s="163"/>
      <c r="AF56" s="61" t="s">
        <v>51</v>
      </c>
      <c r="AG56" s="61"/>
      <c r="AH56" s="61"/>
      <c r="AI56" s="61"/>
      <c r="AJ56" s="62"/>
    </row>
    <row r="57" spans="1:36">
      <c r="A57" s="77"/>
      <c r="B57" s="78"/>
      <c r="C57" s="78"/>
      <c r="D57" s="78"/>
      <c r="E57" s="78"/>
      <c r="F57" s="78"/>
      <c r="G57" s="78"/>
      <c r="H57" s="78"/>
      <c r="I57" s="78"/>
      <c r="J57" s="78"/>
      <c r="K57" s="78"/>
      <c r="L57" s="78"/>
      <c r="M57" s="78"/>
      <c r="N57" s="78"/>
      <c r="O57" s="78"/>
      <c r="P57" s="78"/>
      <c r="Q57" s="78"/>
      <c r="R57" s="78"/>
      <c r="S57" s="78"/>
      <c r="T57" s="78"/>
      <c r="U57" s="78"/>
      <c r="V57" s="78"/>
      <c r="W57" s="78"/>
      <c r="X57" s="128"/>
      <c r="Y57" s="78"/>
      <c r="Z57" s="78"/>
      <c r="AB57" s="78"/>
      <c r="AD57" s="78"/>
      <c r="AE57" s="78"/>
      <c r="AF57" s="78"/>
      <c r="AG57" s="78"/>
      <c r="AH57" s="78"/>
      <c r="AI57" s="78"/>
      <c r="AJ57" s="79"/>
    </row>
    <row r="58" spans="1:36">
      <c r="A58" s="8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2"/>
    </row>
    <row r="59" spans="1:36">
      <c r="A59" s="126"/>
      <c r="B59" s="103"/>
      <c r="C59" s="66"/>
      <c r="D59" s="66"/>
      <c r="E59" s="66"/>
      <c r="F59" s="66"/>
      <c r="G59" s="66"/>
      <c r="H59" s="66"/>
      <c r="I59" s="66"/>
      <c r="J59" s="66"/>
      <c r="K59" s="66"/>
      <c r="L59" s="66"/>
      <c r="M59" s="66"/>
      <c r="N59" s="66"/>
      <c r="O59" s="66"/>
      <c r="P59" s="66"/>
      <c r="Q59" s="66"/>
      <c r="R59" s="66"/>
      <c r="S59" s="131" t="s">
        <v>96</v>
      </c>
      <c r="T59" s="95"/>
      <c r="U59" s="95"/>
      <c r="V59" s="95"/>
      <c r="W59" s="95"/>
      <c r="X59" s="95"/>
      <c r="Y59" s="95"/>
      <c r="Z59" s="132"/>
      <c r="AA59" s="166">
        <f>+AB56</f>
        <v>0</v>
      </c>
      <c r="AB59" s="167"/>
      <c r="AC59" s="167"/>
      <c r="AD59" s="167"/>
      <c r="AE59" s="167"/>
      <c r="AF59" s="167"/>
      <c r="AG59" s="70" t="s">
        <v>52</v>
      </c>
      <c r="AH59" s="70"/>
      <c r="AI59" s="70"/>
      <c r="AJ59" s="71"/>
    </row>
    <row r="60" spans="1:36">
      <c r="A60" s="103"/>
      <c r="B60" s="128"/>
      <c r="C60" s="66"/>
      <c r="D60" s="66"/>
      <c r="E60" s="66"/>
      <c r="F60" s="66"/>
      <c r="G60" s="66"/>
      <c r="H60" s="66"/>
      <c r="I60" s="66"/>
      <c r="J60" s="66"/>
      <c r="K60" s="66"/>
      <c r="L60" s="66"/>
      <c r="M60" s="66"/>
      <c r="N60" s="66"/>
      <c r="O60" s="66"/>
      <c r="P60" s="66"/>
      <c r="Q60" s="66"/>
      <c r="R60" s="66"/>
      <c r="S60" s="133"/>
      <c r="T60" s="75"/>
      <c r="U60" s="75"/>
      <c r="V60" s="75"/>
      <c r="W60" s="75"/>
      <c r="X60" s="75"/>
      <c r="Y60" s="75"/>
      <c r="Z60" s="76"/>
      <c r="AA60" s="73"/>
      <c r="AB60" s="74"/>
      <c r="AC60" s="74"/>
      <c r="AD60" s="74"/>
      <c r="AE60" s="74"/>
      <c r="AF60" s="74"/>
      <c r="AG60" s="75"/>
      <c r="AH60" s="75"/>
      <c r="AI60" s="75"/>
      <c r="AJ60" s="76"/>
    </row>
    <row r="61" spans="1:36" ht="14.25" thickBo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ht="17.25" thickTop="1">
      <c r="A62" s="59"/>
      <c r="B62" s="120"/>
      <c r="C62" s="83" t="s">
        <v>94</v>
      </c>
      <c r="D62" s="83"/>
      <c r="E62" s="83"/>
      <c r="F62" s="83"/>
      <c r="G62" s="83"/>
      <c r="H62" s="83"/>
      <c r="I62" s="83"/>
      <c r="J62" s="83"/>
      <c r="K62" s="83"/>
      <c r="L62" s="83"/>
      <c r="O62" s="84" t="s">
        <v>96</v>
      </c>
      <c r="P62" s="85"/>
      <c r="Q62" s="85"/>
      <c r="R62" s="85"/>
      <c r="S62" s="85"/>
      <c r="T62" s="85"/>
      <c r="U62" s="85"/>
      <c r="V62" s="85"/>
      <c r="W62" s="85"/>
      <c r="X62" s="86"/>
      <c r="AA62" s="87" t="s">
        <v>57</v>
      </c>
      <c r="AB62" s="88"/>
      <c r="AC62" s="88"/>
      <c r="AD62" s="88"/>
      <c r="AE62" s="88"/>
      <c r="AF62" s="88"/>
      <c r="AG62" s="88"/>
      <c r="AH62" s="88"/>
      <c r="AI62" s="88"/>
      <c r="AJ62" s="89"/>
    </row>
    <row r="63" spans="1:36" ht="13.5" customHeight="1">
      <c r="A63" s="59"/>
      <c r="B63" s="139"/>
      <c r="C63" s="134">
        <f>AA29</f>
        <v>0</v>
      </c>
      <c r="D63" s="135"/>
      <c r="E63" s="135"/>
      <c r="F63" s="135"/>
      <c r="G63" s="135"/>
      <c r="H63" s="135"/>
      <c r="I63" s="70" t="s">
        <v>52</v>
      </c>
      <c r="J63" s="70"/>
      <c r="K63" s="70"/>
      <c r="L63" s="71"/>
      <c r="M63" s="92" t="s">
        <v>1</v>
      </c>
      <c r="N63" s="71"/>
      <c r="O63" s="136">
        <f>AA59</f>
        <v>0</v>
      </c>
      <c r="P63" s="137"/>
      <c r="Q63" s="137"/>
      <c r="R63" s="137"/>
      <c r="S63" s="137"/>
      <c r="T63" s="137"/>
      <c r="U63" s="70" t="s">
        <v>52</v>
      </c>
      <c r="V63" s="70"/>
      <c r="W63" s="70"/>
      <c r="X63" s="71"/>
      <c r="Y63" s="92" t="s">
        <v>0</v>
      </c>
      <c r="Z63" s="70"/>
      <c r="AA63" s="138">
        <f>C63-O63</f>
        <v>0</v>
      </c>
      <c r="AB63" s="137"/>
      <c r="AC63" s="137"/>
      <c r="AD63" s="137"/>
      <c r="AE63" s="137"/>
      <c r="AF63" s="137"/>
      <c r="AG63" s="95" t="s">
        <v>52</v>
      </c>
      <c r="AH63" s="95"/>
      <c r="AI63" s="95"/>
      <c r="AJ63" s="96"/>
    </row>
    <row r="64" spans="1:36" ht="14.25" customHeight="1" thickBot="1">
      <c r="A64" s="139"/>
      <c r="B64" s="139"/>
      <c r="C64" s="134"/>
      <c r="D64" s="135"/>
      <c r="E64" s="135"/>
      <c r="F64" s="135"/>
      <c r="G64" s="135"/>
      <c r="H64" s="135"/>
      <c r="I64" s="75"/>
      <c r="J64" s="75"/>
      <c r="K64" s="75"/>
      <c r="L64" s="76"/>
      <c r="M64" s="92"/>
      <c r="N64" s="71"/>
      <c r="O64" s="140"/>
      <c r="P64" s="141"/>
      <c r="Q64" s="141"/>
      <c r="R64" s="141"/>
      <c r="S64" s="141"/>
      <c r="T64" s="141"/>
      <c r="U64" s="75"/>
      <c r="V64" s="75"/>
      <c r="W64" s="75"/>
      <c r="X64" s="76"/>
      <c r="Y64" s="92"/>
      <c r="Z64" s="70"/>
      <c r="AA64" s="142"/>
      <c r="AB64" s="143"/>
      <c r="AC64" s="143"/>
      <c r="AD64" s="143"/>
      <c r="AE64" s="143"/>
      <c r="AF64" s="143"/>
      <c r="AG64" s="101"/>
      <c r="AH64" s="101"/>
      <c r="AI64" s="101"/>
      <c r="AJ64" s="102"/>
    </row>
    <row r="65" spans="17:17" ht="14.25" thickTop="1"/>
    <row r="66" spans="17:17" ht="14.25">
      <c r="Q66" s="168"/>
    </row>
  </sheetData>
  <sheetProtection algorithmName="SHA-512" hashValue="OO4FTW1vVcKZ4d8H3TByKOgobEVb/4FmvteqFfPm0UloSiTIeI/Do7/nvkK7Bgs3sxLDLG5Gweu/0PQPu/6/yw==" saltValue="r+O5CDz4jJCsDD/rX/m2OA==" spinCount="100000" sheet="1" objects="1" scenarios="1" selectLockedCells="1"/>
  <mergeCells count="138">
    <mergeCell ref="AA59:AF60"/>
    <mergeCell ref="B52:D52"/>
    <mergeCell ref="G52:H52"/>
    <mergeCell ref="K52:L52"/>
    <mergeCell ref="Q52:R52"/>
    <mergeCell ref="U52:X52"/>
    <mergeCell ref="AA52:AI52"/>
    <mergeCell ref="AG63:AJ64"/>
    <mergeCell ref="AG59:AJ60"/>
    <mergeCell ref="C62:L62"/>
    <mergeCell ref="O62:X62"/>
    <mergeCell ref="AA62:AJ62"/>
    <mergeCell ref="C63:H64"/>
    <mergeCell ref="I63:L64"/>
    <mergeCell ref="M63:N64"/>
    <mergeCell ref="O63:T64"/>
    <mergeCell ref="U63:X64"/>
    <mergeCell ref="Y63:Z64"/>
    <mergeCell ref="U54:X54"/>
    <mergeCell ref="K56:N56"/>
    <mergeCell ref="R56:S56"/>
    <mergeCell ref="U56:V56"/>
    <mergeCell ref="AA63:AF64"/>
    <mergeCell ref="AB56:AE56"/>
    <mergeCell ref="S59:Z60"/>
    <mergeCell ref="B50:D50"/>
    <mergeCell ref="G50:H50"/>
    <mergeCell ref="K50:L50"/>
    <mergeCell ref="Q50:R50"/>
    <mergeCell ref="U50:X50"/>
    <mergeCell ref="B48:D48"/>
    <mergeCell ref="G48:H48"/>
    <mergeCell ref="K48:L48"/>
    <mergeCell ref="Q48:R48"/>
    <mergeCell ref="U48:X48"/>
    <mergeCell ref="B46:D46"/>
    <mergeCell ref="G46:H46"/>
    <mergeCell ref="K46:L46"/>
    <mergeCell ref="Q46:R46"/>
    <mergeCell ref="U46:X46"/>
    <mergeCell ref="B44:D44"/>
    <mergeCell ref="G44:H44"/>
    <mergeCell ref="K44:L44"/>
    <mergeCell ref="Q44:R44"/>
    <mergeCell ref="U44:X44"/>
    <mergeCell ref="B42:D42"/>
    <mergeCell ref="G42:H42"/>
    <mergeCell ref="AA38:AI38"/>
    <mergeCell ref="AA40:AI40"/>
    <mergeCell ref="K42:L42"/>
    <mergeCell ref="Q42:R42"/>
    <mergeCell ref="U42:X42"/>
    <mergeCell ref="B40:D40"/>
    <mergeCell ref="G40:H40"/>
    <mergeCell ref="K40:L40"/>
    <mergeCell ref="Q40:R40"/>
    <mergeCell ref="U40:X40"/>
    <mergeCell ref="B38:D38"/>
    <mergeCell ref="G38:H38"/>
    <mergeCell ref="K38:L38"/>
    <mergeCell ref="Q38:R38"/>
    <mergeCell ref="U38:X38"/>
    <mergeCell ref="B23:D23"/>
    <mergeCell ref="G23:H23"/>
    <mergeCell ref="K23:L23"/>
    <mergeCell ref="Q23:R23"/>
    <mergeCell ref="U23:X23"/>
    <mergeCell ref="B21:D21"/>
    <mergeCell ref="G21:H21"/>
    <mergeCell ref="K21:L21"/>
    <mergeCell ref="Q21:R21"/>
    <mergeCell ref="U21:X21"/>
    <mergeCell ref="B19:D19"/>
    <mergeCell ref="G19:H19"/>
    <mergeCell ref="K19:L19"/>
    <mergeCell ref="Q19:R19"/>
    <mergeCell ref="U19:X19"/>
    <mergeCell ref="B17:D17"/>
    <mergeCell ref="G17:H17"/>
    <mergeCell ref="K17:L17"/>
    <mergeCell ref="Q17:R17"/>
    <mergeCell ref="U17:X17"/>
    <mergeCell ref="B15:D15"/>
    <mergeCell ref="G15:H15"/>
    <mergeCell ref="K15:L15"/>
    <mergeCell ref="Q15:R15"/>
    <mergeCell ref="U15:X15"/>
    <mergeCell ref="B13:D13"/>
    <mergeCell ref="G13:H13"/>
    <mergeCell ref="AA9:AI9"/>
    <mergeCell ref="AA11:AI11"/>
    <mergeCell ref="K13:L13"/>
    <mergeCell ref="Q13:R13"/>
    <mergeCell ref="U13:X13"/>
    <mergeCell ref="B11:D11"/>
    <mergeCell ref="G11:H11"/>
    <mergeCell ref="K11:L11"/>
    <mergeCell ref="Q11:R11"/>
    <mergeCell ref="U11:X11"/>
    <mergeCell ref="B9:D9"/>
    <mergeCell ref="G9:H9"/>
    <mergeCell ref="K9:L9"/>
    <mergeCell ref="Q9:R9"/>
    <mergeCell ref="U9:X9"/>
    <mergeCell ref="AA15:AI15"/>
    <mergeCell ref="AA1:AJ2"/>
    <mergeCell ref="A3:AJ3"/>
    <mergeCell ref="B7:D7"/>
    <mergeCell ref="G7:H7"/>
    <mergeCell ref="K7:L7"/>
    <mergeCell ref="Q7:R7"/>
    <mergeCell ref="U7:X7"/>
    <mergeCell ref="AA7:AI7"/>
    <mergeCell ref="AA13:AI13"/>
    <mergeCell ref="AA17:AI17"/>
    <mergeCell ref="AA19:AI19"/>
    <mergeCell ref="AA21:AI21"/>
    <mergeCell ref="AA23:AI23"/>
    <mergeCell ref="AA42:AI42"/>
    <mergeCell ref="AA44:AI44"/>
    <mergeCell ref="AA46:AI46"/>
    <mergeCell ref="AA48:AI48"/>
    <mergeCell ref="AA50:AI50"/>
    <mergeCell ref="AG29:AJ30"/>
    <mergeCell ref="A32:AJ32"/>
    <mergeCell ref="B36:D36"/>
    <mergeCell ref="G36:H36"/>
    <mergeCell ref="K36:L36"/>
    <mergeCell ref="Q36:R36"/>
    <mergeCell ref="U36:X36"/>
    <mergeCell ref="AA36:AI36"/>
    <mergeCell ref="U25:X25"/>
    <mergeCell ref="K27:N27"/>
    <mergeCell ref="R27:S27"/>
    <mergeCell ref="U27:V27"/>
    <mergeCell ref="AB27:AE27"/>
    <mergeCell ref="S29:Z30"/>
    <mergeCell ref="AA29:AF30"/>
  </mergeCells>
  <phoneticPr fontId="8"/>
  <conditionalFormatting sqref="B7:D7 B9:D9 B11:D11 B13:D13 B15:D15 B17:D17 B19:D19 B21:D21 B23:D23 G23:H23 G21:H21 G19:H19 G17:H17 G15:H15 G13:H13 G11:H11 G9:H9 G7:H7 K7:L7 K9:L9 K11:L11 K13:L13 K15:L15 K17:L17 K19:L19 K21:L21 K23:L23 Q23:R23 Q21:R21 Q19:R19 Q17:R17 Q15:R15 Q13:R13 Q11:R11 Q9:R9 Q7:R7 AA7:AI7 AA9:AI9 AA11:AI11 AA13:AI13 AA15:AI15 AA17:AI17 AA19:AI19 AA21:AI21 AA23:AI23">
    <cfRule type="containsBlanks" dxfId="7" priority="2">
      <formula>LEN(TRIM(B7))=0</formula>
    </cfRule>
  </conditionalFormatting>
  <conditionalFormatting sqref="B36:D36 B38:D38 B40:D40 B42:D42 B44:D44 B46:D46 B48:D48 B50:D50 B52:D52 G52:H52 G50:H50 G48:H48 G46:H46 G44:H44 G42:H42 G40:H40 G38:H38 G36:H36 K36:L36 K38:L38 K40:L40 K42:L42 K44:L44 K46:L46 K48:L48 K50:L50 K52:L52 Q52:R52 Q50:R50 Q48:R48 Q46:R46 Q44:R44 Q42:R42 Q40:R40 Q38:R38 Q36:R36 AA36:AI36 AA38:AI38 AA40:AI40 AA42:AI42 AA44:AI44 AA46:AI46 AA48:AI48 AA50:AI50 AA52:AI52">
    <cfRule type="containsBlanks" dxfId="6" priority="1">
      <formula>LEN(TRIM(B36))=0</formula>
    </cfRule>
  </conditionalFormatting>
  <printOptions horizont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3"/>
  <sheetViews>
    <sheetView view="pageBreakPreview" zoomScale="85" zoomScaleNormal="100" zoomScaleSheetLayoutView="85" workbookViewId="0">
      <selection activeCell="I12" sqref="I12:AC12"/>
    </sheetView>
  </sheetViews>
  <sheetFormatPr defaultRowHeight="13.5"/>
  <cols>
    <col min="1" max="40" width="2.625" style="48" customWidth="1"/>
    <col min="41" max="16384" width="9" style="48"/>
  </cols>
  <sheetData>
    <row r="1" spans="1:37">
      <c r="AA1" s="49" t="s">
        <v>79</v>
      </c>
      <c r="AB1" s="50"/>
      <c r="AC1" s="50"/>
      <c r="AD1" s="50"/>
      <c r="AE1" s="50"/>
      <c r="AF1" s="50"/>
      <c r="AG1" s="50"/>
      <c r="AH1" s="50"/>
      <c r="AI1" s="51"/>
    </row>
    <row r="2" spans="1:37">
      <c r="AA2" s="52"/>
      <c r="AB2" s="53"/>
      <c r="AC2" s="53"/>
      <c r="AD2" s="53"/>
      <c r="AE2" s="53"/>
      <c r="AF2" s="53"/>
      <c r="AG2" s="53"/>
      <c r="AH2" s="53"/>
      <c r="AI2" s="54"/>
    </row>
    <row r="3" spans="1:37">
      <c r="A3" s="55" t="s">
        <v>80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7"/>
      <c r="AJ3" s="106"/>
      <c r="AK3" s="59"/>
    </row>
    <row r="4" spans="1:37" ht="13.5" customHeight="1">
      <c r="A4" s="60"/>
      <c r="B4" s="61" t="s">
        <v>92</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2"/>
    </row>
    <row r="5" spans="1:37" ht="13.5" customHeight="1">
      <c r="A5" s="60"/>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106"/>
      <c r="AH5" s="106"/>
      <c r="AI5" s="62"/>
    </row>
    <row r="6" spans="1:37" ht="13.5" customHeight="1">
      <c r="A6" s="60"/>
      <c r="B6" s="61" t="s">
        <v>113</v>
      </c>
      <c r="C6" s="61"/>
      <c r="D6" s="61"/>
      <c r="E6" s="61"/>
      <c r="F6" s="61"/>
      <c r="G6" s="61"/>
      <c r="H6" s="61"/>
      <c r="I6" s="35"/>
      <c r="J6" s="36"/>
      <c r="K6" s="36"/>
      <c r="L6" s="36"/>
      <c r="M6" s="36"/>
      <c r="N6" s="36"/>
      <c r="O6" s="36"/>
      <c r="P6" s="36"/>
      <c r="Q6" s="36"/>
      <c r="R6" s="36"/>
      <c r="S6" s="36"/>
      <c r="T6" s="36"/>
      <c r="U6" s="36"/>
      <c r="V6" s="36"/>
      <c r="W6" s="36"/>
      <c r="X6" s="36"/>
      <c r="Y6" s="36"/>
      <c r="Z6" s="36"/>
      <c r="AA6" s="36"/>
      <c r="AB6" s="36"/>
      <c r="AC6" s="37"/>
      <c r="AD6" s="61"/>
      <c r="AE6" s="61"/>
      <c r="AF6" s="61"/>
      <c r="AG6" s="106"/>
      <c r="AH6" s="106"/>
      <c r="AI6" s="62"/>
    </row>
    <row r="7" spans="1:37" ht="13.5" customHeight="1">
      <c r="A7" s="60"/>
      <c r="B7" s="61" t="s">
        <v>18</v>
      </c>
      <c r="C7" s="78"/>
      <c r="D7" s="78"/>
      <c r="E7" s="61"/>
      <c r="F7" s="61"/>
      <c r="G7" s="61"/>
      <c r="H7" s="61"/>
      <c r="I7" s="45"/>
      <c r="J7" s="46"/>
      <c r="K7" s="46"/>
      <c r="L7" s="46"/>
      <c r="M7" s="46"/>
      <c r="N7" s="46"/>
      <c r="O7" s="46"/>
      <c r="P7" s="47"/>
      <c r="Q7" s="61"/>
      <c r="R7" s="61"/>
      <c r="S7" s="61"/>
      <c r="T7" s="61"/>
      <c r="U7" s="61"/>
      <c r="V7" s="61"/>
      <c r="W7" s="61"/>
      <c r="X7" s="61"/>
      <c r="Y7" s="61"/>
      <c r="Z7" s="61"/>
      <c r="AA7" s="61"/>
      <c r="AB7" s="61"/>
      <c r="AC7" s="61"/>
      <c r="AD7" s="61"/>
      <c r="AE7" s="61"/>
      <c r="AF7" s="61"/>
      <c r="AG7" s="107"/>
      <c r="AH7" s="107"/>
      <c r="AI7" s="62"/>
    </row>
    <row r="8" spans="1:37" ht="13.5" customHeight="1">
      <c r="A8" s="60"/>
      <c r="B8" s="61"/>
      <c r="C8" s="61"/>
      <c r="D8" s="61"/>
      <c r="E8" s="61"/>
      <c r="F8" s="61"/>
      <c r="G8" s="59"/>
      <c r="H8" s="61"/>
      <c r="J8" s="59"/>
      <c r="K8" s="61"/>
      <c r="L8" s="61"/>
      <c r="M8" s="59"/>
      <c r="O8" s="59"/>
      <c r="P8" s="59"/>
      <c r="Q8" s="61"/>
      <c r="R8" s="61"/>
      <c r="S8" s="61"/>
      <c r="T8" s="61"/>
      <c r="U8" s="61"/>
      <c r="V8" s="61"/>
      <c r="W8" s="61"/>
      <c r="X8" s="61"/>
      <c r="Y8" s="61"/>
      <c r="Z8" s="61"/>
      <c r="AA8" s="61"/>
      <c r="AB8" s="61"/>
      <c r="AC8" s="61"/>
      <c r="AD8" s="61"/>
      <c r="AE8" s="61"/>
      <c r="AF8" s="61"/>
      <c r="AG8" s="61"/>
      <c r="AH8" s="61"/>
      <c r="AI8" s="62"/>
    </row>
    <row r="9" spans="1:37" ht="13.5" customHeight="1">
      <c r="A9" s="60"/>
      <c r="B9" s="22"/>
      <c r="C9" s="23"/>
      <c r="D9" s="23"/>
      <c r="E9" s="24"/>
      <c r="F9" s="111" t="e">
        <f>VLOOKUP(I7,B58:U63,10,FALSE)</f>
        <v>#N/A</v>
      </c>
      <c r="G9" s="112"/>
      <c r="H9" s="61" t="s">
        <v>3</v>
      </c>
      <c r="I9" s="41" t="e">
        <f>VLOOKUP(I7,B58:U63,13,FALSE)</f>
        <v>#N/A</v>
      </c>
      <c r="J9" s="41"/>
      <c r="K9" s="41"/>
      <c r="L9" s="15" t="s">
        <v>28</v>
      </c>
      <c r="M9" s="113" t="s">
        <v>3</v>
      </c>
      <c r="N9" s="114" t="e">
        <f>VLOOKUP(I7,B58:U63,17,FALSE)</f>
        <v>#N/A</v>
      </c>
      <c r="O9" s="114"/>
      <c r="P9" s="114"/>
      <c r="Q9" s="61" t="s">
        <v>12</v>
      </c>
      <c r="R9" s="59"/>
      <c r="S9" s="61"/>
      <c r="T9" s="61" t="s">
        <v>3</v>
      </c>
      <c r="U9" s="115" t="s">
        <v>31</v>
      </c>
      <c r="V9" s="116"/>
      <c r="W9" s="78"/>
      <c r="X9" s="61" t="s">
        <v>8</v>
      </c>
      <c r="Y9" s="59"/>
      <c r="Z9" s="117">
        <f>IF(I7="",0,(ROUND(B9*I9*N9*44/12,1)))</f>
        <v>0</v>
      </c>
      <c r="AA9" s="118"/>
      <c r="AB9" s="118"/>
      <c r="AC9" s="119"/>
      <c r="AD9" s="61" t="s">
        <v>51</v>
      </c>
      <c r="AE9" s="59"/>
      <c r="AF9" s="59"/>
      <c r="AG9" s="107"/>
      <c r="AH9" s="107"/>
      <c r="AI9" s="62"/>
    </row>
    <row r="10" spans="1:37" ht="13.5" customHeight="1">
      <c r="A10" s="60"/>
      <c r="B10" s="61" t="s">
        <v>34</v>
      </c>
      <c r="C10" s="61"/>
      <c r="D10" s="61"/>
      <c r="E10" s="61"/>
      <c r="F10" s="61"/>
      <c r="G10" s="61"/>
      <c r="H10" s="61"/>
      <c r="I10" s="61" t="s">
        <v>27</v>
      </c>
      <c r="J10" s="61"/>
      <c r="K10" s="61"/>
      <c r="L10" s="61"/>
      <c r="M10" s="61"/>
      <c r="N10" s="61" t="s">
        <v>13</v>
      </c>
      <c r="O10" s="61"/>
      <c r="P10" s="61"/>
      <c r="Q10" s="61"/>
      <c r="R10" s="61"/>
      <c r="S10" s="61"/>
      <c r="T10" s="61"/>
      <c r="U10" s="61"/>
      <c r="V10" s="61"/>
      <c r="W10" s="61"/>
      <c r="X10" s="61"/>
      <c r="Y10" s="61"/>
      <c r="Z10" s="61"/>
      <c r="AA10" s="61"/>
      <c r="AB10" s="61"/>
      <c r="AC10" s="61"/>
      <c r="AD10" s="61"/>
      <c r="AE10" s="61"/>
      <c r="AF10" s="61"/>
      <c r="AG10" s="61"/>
      <c r="AH10" s="61"/>
      <c r="AI10" s="62"/>
    </row>
    <row r="11" spans="1:37" ht="13.5" customHeight="1">
      <c r="A11" s="60"/>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2"/>
    </row>
    <row r="12" spans="1:37" ht="13.5" customHeight="1">
      <c r="A12" s="60"/>
      <c r="B12" s="61" t="s">
        <v>113</v>
      </c>
      <c r="C12" s="61"/>
      <c r="D12" s="61"/>
      <c r="E12" s="61"/>
      <c r="F12" s="61"/>
      <c r="G12" s="61"/>
      <c r="H12" s="61"/>
      <c r="I12" s="35"/>
      <c r="J12" s="36"/>
      <c r="K12" s="36"/>
      <c r="L12" s="36"/>
      <c r="M12" s="36"/>
      <c r="N12" s="36"/>
      <c r="O12" s="36"/>
      <c r="P12" s="36"/>
      <c r="Q12" s="36"/>
      <c r="R12" s="36"/>
      <c r="S12" s="36"/>
      <c r="T12" s="36"/>
      <c r="U12" s="36"/>
      <c r="V12" s="36"/>
      <c r="W12" s="36"/>
      <c r="X12" s="36"/>
      <c r="Y12" s="36"/>
      <c r="Z12" s="36"/>
      <c r="AA12" s="36"/>
      <c r="AB12" s="36"/>
      <c r="AC12" s="37"/>
      <c r="AD12" s="61"/>
      <c r="AE12" s="61"/>
      <c r="AF12" s="61"/>
      <c r="AG12" s="106"/>
      <c r="AH12" s="106"/>
      <c r="AI12" s="62"/>
    </row>
    <row r="13" spans="1:37" ht="13.5" customHeight="1">
      <c r="A13" s="60"/>
      <c r="B13" s="61" t="s">
        <v>18</v>
      </c>
      <c r="C13" s="78"/>
      <c r="D13" s="78"/>
      <c r="E13" s="61"/>
      <c r="F13" s="61"/>
      <c r="G13" s="61"/>
      <c r="H13" s="61"/>
      <c r="I13" s="38"/>
      <c r="J13" s="39"/>
      <c r="K13" s="39"/>
      <c r="L13" s="39"/>
      <c r="M13" s="39"/>
      <c r="N13" s="39"/>
      <c r="O13" s="39"/>
      <c r="P13" s="40"/>
      <c r="Q13" s="61"/>
      <c r="R13" s="61"/>
      <c r="S13" s="61"/>
      <c r="T13" s="61"/>
      <c r="U13" s="61"/>
      <c r="V13" s="61"/>
      <c r="W13" s="61"/>
      <c r="X13" s="61"/>
      <c r="Y13" s="61"/>
      <c r="Z13" s="61"/>
      <c r="AA13" s="61"/>
      <c r="AB13" s="61"/>
      <c r="AC13" s="61"/>
      <c r="AD13" s="61"/>
      <c r="AE13" s="61"/>
      <c r="AF13" s="61"/>
      <c r="AG13" s="107"/>
      <c r="AH13" s="107"/>
      <c r="AI13" s="62"/>
    </row>
    <row r="14" spans="1:37" ht="13.5" customHeight="1">
      <c r="A14" s="60"/>
      <c r="B14" s="61"/>
      <c r="C14" s="61"/>
      <c r="D14" s="61"/>
      <c r="E14" s="61"/>
      <c r="F14" s="61"/>
      <c r="G14" s="59"/>
      <c r="H14" s="61"/>
      <c r="J14" s="59"/>
      <c r="K14" s="61"/>
      <c r="L14" s="61"/>
      <c r="M14" s="59"/>
      <c r="O14" s="59"/>
      <c r="P14" s="59"/>
      <c r="Q14" s="61"/>
      <c r="R14" s="61"/>
      <c r="S14" s="61"/>
      <c r="T14" s="61"/>
      <c r="U14" s="61"/>
      <c r="V14" s="61"/>
      <c r="W14" s="61"/>
      <c r="X14" s="61"/>
      <c r="Y14" s="61"/>
      <c r="Z14" s="61"/>
      <c r="AA14" s="61"/>
      <c r="AB14" s="61"/>
      <c r="AC14" s="61"/>
      <c r="AD14" s="61"/>
      <c r="AE14" s="61"/>
      <c r="AF14" s="61"/>
      <c r="AG14" s="61"/>
      <c r="AH14" s="61"/>
      <c r="AI14" s="62"/>
    </row>
    <row r="15" spans="1:37" ht="13.5" customHeight="1">
      <c r="A15" s="60"/>
      <c r="B15" s="22"/>
      <c r="C15" s="23"/>
      <c r="D15" s="23"/>
      <c r="E15" s="24"/>
      <c r="F15" s="111" t="e">
        <f>VLOOKUP(I13,B58:U63,10,FALSE)</f>
        <v>#N/A</v>
      </c>
      <c r="G15" s="112"/>
      <c r="H15" s="61" t="s">
        <v>3</v>
      </c>
      <c r="I15" s="41" t="e">
        <f>VLOOKUP(I13,B58:U63,13,FALSE)</f>
        <v>#N/A</v>
      </c>
      <c r="J15" s="41"/>
      <c r="K15" s="41"/>
      <c r="L15" s="15" t="s">
        <v>28</v>
      </c>
      <c r="M15" s="113" t="s">
        <v>3</v>
      </c>
      <c r="N15" s="114" t="e">
        <f>VLOOKUP(I13,B58:U63,17,FALSE)</f>
        <v>#N/A</v>
      </c>
      <c r="O15" s="114"/>
      <c r="P15" s="114"/>
      <c r="Q15" s="61" t="s">
        <v>12</v>
      </c>
      <c r="R15" s="59"/>
      <c r="S15" s="61"/>
      <c r="T15" s="61" t="s">
        <v>3</v>
      </c>
      <c r="U15" s="115" t="s">
        <v>31</v>
      </c>
      <c r="V15" s="116"/>
      <c r="W15" s="78"/>
      <c r="X15" s="61" t="s">
        <v>8</v>
      </c>
      <c r="Y15" s="59"/>
      <c r="Z15" s="117">
        <f>IF(I13="",0,(ROUND(B15*I15*N15*44/12,1)))</f>
        <v>0</v>
      </c>
      <c r="AA15" s="118"/>
      <c r="AB15" s="118"/>
      <c r="AC15" s="119"/>
      <c r="AD15" s="61" t="s">
        <v>51</v>
      </c>
      <c r="AE15" s="59"/>
      <c r="AF15" s="59"/>
      <c r="AG15" s="107"/>
      <c r="AH15" s="107"/>
      <c r="AI15" s="62"/>
    </row>
    <row r="16" spans="1:37" ht="13.5" customHeight="1">
      <c r="A16" s="60"/>
      <c r="B16" s="61" t="s">
        <v>34</v>
      </c>
      <c r="C16" s="61"/>
      <c r="D16" s="61"/>
      <c r="E16" s="61"/>
      <c r="F16" s="61"/>
      <c r="G16" s="61"/>
      <c r="H16" s="61"/>
      <c r="I16" s="61" t="s">
        <v>27</v>
      </c>
      <c r="J16" s="61"/>
      <c r="K16" s="61"/>
      <c r="L16" s="61"/>
      <c r="M16" s="61"/>
      <c r="N16" s="61" t="s">
        <v>13</v>
      </c>
      <c r="O16" s="61"/>
      <c r="P16" s="61"/>
      <c r="Q16" s="61"/>
      <c r="R16" s="61"/>
      <c r="S16" s="61"/>
      <c r="T16" s="61"/>
      <c r="U16" s="61"/>
      <c r="V16" s="61"/>
      <c r="W16" s="61"/>
      <c r="X16" s="61"/>
      <c r="Y16" s="61"/>
      <c r="Z16" s="61"/>
      <c r="AA16" s="61"/>
      <c r="AB16" s="61"/>
      <c r="AC16" s="61"/>
      <c r="AD16" s="61"/>
      <c r="AE16" s="61"/>
      <c r="AF16" s="61"/>
      <c r="AG16" s="61"/>
      <c r="AH16" s="61"/>
      <c r="AI16" s="62"/>
    </row>
    <row r="17" spans="1:36" ht="13.5" customHeight="1">
      <c r="A17" s="60"/>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2"/>
    </row>
    <row r="18" spans="1:36" ht="13.5" customHeight="1">
      <c r="A18" s="60"/>
      <c r="B18" s="61" t="s">
        <v>113</v>
      </c>
      <c r="C18" s="61"/>
      <c r="D18" s="61"/>
      <c r="E18" s="61"/>
      <c r="F18" s="61"/>
      <c r="G18" s="61"/>
      <c r="H18" s="61"/>
      <c r="I18" s="35"/>
      <c r="J18" s="36"/>
      <c r="K18" s="36"/>
      <c r="L18" s="36"/>
      <c r="M18" s="36"/>
      <c r="N18" s="36"/>
      <c r="O18" s="36"/>
      <c r="P18" s="36"/>
      <c r="Q18" s="36"/>
      <c r="R18" s="36"/>
      <c r="S18" s="36"/>
      <c r="T18" s="36"/>
      <c r="U18" s="36"/>
      <c r="V18" s="36"/>
      <c r="W18" s="36"/>
      <c r="X18" s="36"/>
      <c r="Y18" s="36"/>
      <c r="Z18" s="36"/>
      <c r="AA18" s="36"/>
      <c r="AB18" s="36"/>
      <c r="AC18" s="37"/>
      <c r="AD18" s="61"/>
      <c r="AE18" s="61"/>
      <c r="AF18" s="61"/>
      <c r="AG18" s="106"/>
      <c r="AH18" s="106"/>
      <c r="AI18" s="62"/>
    </row>
    <row r="19" spans="1:36" ht="13.5" customHeight="1">
      <c r="A19" s="60"/>
      <c r="B19" s="61" t="s">
        <v>18</v>
      </c>
      <c r="C19" s="78"/>
      <c r="D19" s="78"/>
      <c r="E19" s="61"/>
      <c r="F19" s="61"/>
      <c r="G19" s="61"/>
      <c r="H19" s="61"/>
      <c r="I19" s="38"/>
      <c r="J19" s="39"/>
      <c r="K19" s="39"/>
      <c r="L19" s="39"/>
      <c r="M19" s="39"/>
      <c r="N19" s="39"/>
      <c r="O19" s="39"/>
      <c r="P19" s="40"/>
      <c r="Q19" s="61"/>
      <c r="R19" s="61"/>
      <c r="S19" s="61"/>
      <c r="T19" s="61"/>
      <c r="U19" s="61"/>
      <c r="V19" s="61"/>
      <c r="W19" s="61"/>
      <c r="X19" s="61"/>
      <c r="Y19" s="61"/>
      <c r="Z19" s="61"/>
      <c r="AA19" s="61"/>
      <c r="AB19" s="61"/>
      <c r="AC19" s="61"/>
      <c r="AD19" s="61"/>
      <c r="AE19" s="61"/>
      <c r="AF19" s="61"/>
      <c r="AG19" s="107"/>
      <c r="AH19" s="107"/>
      <c r="AI19" s="62"/>
    </row>
    <row r="20" spans="1:36" ht="13.5" customHeight="1">
      <c r="A20" s="60"/>
      <c r="B20" s="61"/>
      <c r="C20" s="61"/>
      <c r="D20" s="61"/>
      <c r="E20" s="61"/>
      <c r="F20" s="61"/>
      <c r="G20" s="59"/>
      <c r="H20" s="61"/>
      <c r="J20" s="59"/>
      <c r="K20" s="61"/>
      <c r="L20" s="61"/>
      <c r="M20" s="59"/>
      <c r="O20" s="59"/>
      <c r="P20" s="59"/>
      <c r="Q20" s="61"/>
      <c r="R20" s="61"/>
      <c r="S20" s="61"/>
      <c r="T20" s="61"/>
      <c r="U20" s="61"/>
      <c r="V20" s="61"/>
      <c r="W20" s="61"/>
      <c r="X20" s="61"/>
      <c r="Y20" s="61"/>
      <c r="Z20" s="61"/>
      <c r="AA20" s="61"/>
      <c r="AB20" s="61"/>
      <c r="AC20" s="61"/>
      <c r="AD20" s="61"/>
      <c r="AE20" s="61"/>
      <c r="AF20" s="61"/>
      <c r="AG20" s="61"/>
      <c r="AH20" s="61"/>
      <c r="AI20" s="62"/>
    </row>
    <row r="21" spans="1:36" ht="13.5" customHeight="1">
      <c r="A21" s="60"/>
      <c r="B21" s="22"/>
      <c r="C21" s="23"/>
      <c r="D21" s="23"/>
      <c r="E21" s="24"/>
      <c r="F21" s="111" t="e">
        <f>VLOOKUP(I19,B58:U63,10,FALSE)</f>
        <v>#N/A</v>
      </c>
      <c r="G21" s="112"/>
      <c r="H21" s="61" t="s">
        <v>3</v>
      </c>
      <c r="I21" s="41" t="e">
        <f>VLOOKUP(I19,B58:U63,13,FALSE)</f>
        <v>#N/A</v>
      </c>
      <c r="J21" s="41"/>
      <c r="K21" s="41"/>
      <c r="L21" s="15" t="s">
        <v>28</v>
      </c>
      <c r="M21" s="113" t="s">
        <v>3</v>
      </c>
      <c r="N21" s="114" t="e">
        <f>VLOOKUP(I19,B58:U63,17,FALSE)</f>
        <v>#N/A</v>
      </c>
      <c r="O21" s="114"/>
      <c r="P21" s="114"/>
      <c r="Q21" s="61" t="s">
        <v>12</v>
      </c>
      <c r="R21" s="59"/>
      <c r="S21" s="61"/>
      <c r="T21" s="61" t="s">
        <v>3</v>
      </c>
      <c r="U21" s="115" t="s">
        <v>31</v>
      </c>
      <c r="V21" s="116"/>
      <c r="W21" s="78"/>
      <c r="X21" s="61" t="s">
        <v>8</v>
      </c>
      <c r="Y21" s="59"/>
      <c r="Z21" s="117">
        <f>IF(I19="",0,(ROUND(B21*I21*N21*44/12,1)))</f>
        <v>0</v>
      </c>
      <c r="AA21" s="118"/>
      <c r="AB21" s="118"/>
      <c r="AC21" s="119"/>
      <c r="AD21" s="61" t="s">
        <v>51</v>
      </c>
      <c r="AE21" s="59"/>
      <c r="AF21" s="59"/>
      <c r="AG21" s="107"/>
      <c r="AH21" s="107"/>
      <c r="AI21" s="62"/>
    </row>
    <row r="22" spans="1:36" ht="13.5" customHeight="1">
      <c r="A22" s="60"/>
      <c r="B22" s="61" t="s">
        <v>34</v>
      </c>
      <c r="C22" s="61"/>
      <c r="D22" s="61"/>
      <c r="E22" s="61"/>
      <c r="F22" s="61"/>
      <c r="G22" s="61"/>
      <c r="H22" s="61"/>
      <c r="I22" s="61" t="s">
        <v>27</v>
      </c>
      <c r="J22" s="61"/>
      <c r="K22" s="61"/>
      <c r="L22" s="61"/>
      <c r="M22" s="61"/>
      <c r="N22" s="61" t="s">
        <v>13</v>
      </c>
      <c r="O22" s="61"/>
      <c r="P22" s="61"/>
      <c r="Q22" s="61"/>
      <c r="R22" s="61"/>
      <c r="S22" s="61"/>
      <c r="T22" s="61"/>
      <c r="U22" s="61"/>
      <c r="V22" s="61"/>
      <c r="W22" s="61"/>
      <c r="X22" s="61"/>
      <c r="Y22" s="61"/>
      <c r="Z22" s="61"/>
      <c r="AA22" s="61"/>
      <c r="AB22" s="61"/>
      <c r="AC22" s="61"/>
      <c r="AD22" s="61"/>
      <c r="AE22" s="61"/>
      <c r="AF22" s="61"/>
      <c r="AG22" s="61"/>
      <c r="AH22" s="61"/>
      <c r="AI22" s="62"/>
    </row>
    <row r="23" spans="1:36" ht="13.5" customHeight="1">
      <c r="A23" s="60"/>
      <c r="B23" s="120"/>
      <c r="C23" s="120"/>
      <c r="D23" s="61"/>
      <c r="E23" s="61"/>
      <c r="F23" s="106"/>
      <c r="G23" s="120"/>
      <c r="H23" s="61"/>
      <c r="I23" s="61"/>
      <c r="J23" s="106"/>
      <c r="K23" s="120"/>
      <c r="L23" s="61"/>
      <c r="M23" s="61"/>
      <c r="N23" s="61"/>
      <c r="O23" s="61"/>
      <c r="P23" s="106"/>
      <c r="Q23" s="120"/>
      <c r="R23" s="121"/>
      <c r="S23" s="122"/>
      <c r="T23" s="122"/>
      <c r="U23" s="122"/>
      <c r="V23" s="122"/>
      <c r="W23" s="122"/>
      <c r="X23" s="122"/>
      <c r="Y23" s="122"/>
      <c r="Z23" s="122"/>
      <c r="AA23" s="122"/>
      <c r="AB23" s="122"/>
      <c r="AC23" s="122"/>
      <c r="AD23" s="122"/>
      <c r="AE23" s="122"/>
      <c r="AF23" s="122"/>
      <c r="AG23" s="122"/>
      <c r="AH23" s="122"/>
      <c r="AI23" s="123"/>
    </row>
    <row r="24" spans="1:36" ht="13.5" customHeight="1">
      <c r="A24" s="63"/>
      <c r="B24" s="64"/>
      <c r="C24" s="64"/>
      <c r="D24" s="64"/>
      <c r="E24" s="64"/>
      <c r="F24" s="64"/>
      <c r="G24" s="64"/>
      <c r="H24" s="64"/>
      <c r="I24" s="64"/>
      <c r="J24" s="64"/>
      <c r="K24" s="64"/>
      <c r="L24" s="64"/>
      <c r="M24" s="64"/>
      <c r="N24" s="64"/>
      <c r="O24" s="64"/>
      <c r="P24" s="64"/>
      <c r="Q24" s="64"/>
      <c r="R24" s="66"/>
      <c r="S24" s="124"/>
      <c r="T24" s="124"/>
      <c r="U24" s="124"/>
      <c r="V24" s="124"/>
      <c r="W24" s="124"/>
      <c r="X24" s="124"/>
      <c r="Y24" s="124"/>
      <c r="Z24" s="124"/>
      <c r="AA24" s="124"/>
      <c r="AB24" s="124"/>
      <c r="AC24" s="124"/>
      <c r="AD24" s="124"/>
      <c r="AE24" s="124"/>
      <c r="AF24" s="124"/>
      <c r="AG24" s="124"/>
      <c r="AH24" s="124"/>
      <c r="AI24" s="125"/>
    </row>
    <row r="25" spans="1:36">
      <c r="A25" s="126"/>
      <c r="B25" s="103"/>
      <c r="C25" s="66"/>
      <c r="D25" s="66"/>
      <c r="E25" s="66"/>
      <c r="F25" s="66"/>
      <c r="G25" s="66"/>
      <c r="H25" s="66"/>
      <c r="I25" s="66"/>
      <c r="J25" s="66"/>
      <c r="K25" s="66"/>
      <c r="L25" s="66"/>
      <c r="M25" s="66"/>
      <c r="N25" s="66"/>
      <c r="O25" s="66"/>
      <c r="P25" s="66"/>
      <c r="Q25" s="66"/>
      <c r="R25" s="127" t="s">
        <v>94</v>
      </c>
      <c r="S25" s="127"/>
      <c r="T25" s="127"/>
      <c r="U25" s="127"/>
      <c r="V25" s="127"/>
      <c r="W25" s="127"/>
      <c r="X25" s="127"/>
      <c r="Y25" s="127"/>
      <c r="Z25" s="68">
        <f>Z9+Z15+Z21</f>
        <v>0</v>
      </c>
      <c r="AA25" s="69"/>
      <c r="AB25" s="69"/>
      <c r="AC25" s="69"/>
      <c r="AD25" s="69"/>
      <c r="AE25" s="69"/>
      <c r="AF25" s="70" t="s">
        <v>52</v>
      </c>
      <c r="AG25" s="70"/>
      <c r="AH25" s="70"/>
      <c r="AI25" s="71"/>
    </row>
    <row r="26" spans="1:36">
      <c r="A26" s="126"/>
      <c r="B26" s="128"/>
      <c r="C26" s="66"/>
      <c r="D26" s="66"/>
      <c r="E26" s="66"/>
      <c r="F26" s="66"/>
      <c r="G26" s="66"/>
      <c r="H26" s="66"/>
      <c r="I26" s="66"/>
      <c r="J26" s="66"/>
      <c r="K26" s="66"/>
      <c r="L26" s="66"/>
      <c r="M26" s="66"/>
      <c r="N26" s="66"/>
      <c r="O26" s="66"/>
      <c r="P26" s="66"/>
      <c r="Q26" s="66"/>
      <c r="R26" s="72"/>
      <c r="S26" s="72"/>
      <c r="T26" s="72"/>
      <c r="U26" s="72"/>
      <c r="V26" s="72"/>
      <c r="W26" s="72"/>
      <c r="X26" s="72"/>
      <c r="Y26" s="72"/>
      <c r="Z26" s="73"/>
      <c r="AA26" s="74"/>
      <c r="AB26" s="74"/>
      <c r="AC26" s="74"/>
      <c r="AD26" s="74"/>
      <c r="AE26" s="74"/>
      <c r="AF26" s="75"/>
      <c r="AG26" s="75"/>
      <c r="AH26" s="75"/>
      <c r="AI26" s="76"/>
    </row>
    <row r="27" spans="1:36">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row>
    <row r="28" spans="1:36">
      <c r="A28" s="55" t="s">
        <v>82</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7"/>
      <c r="AJ28" s="106"/>
    </row>
    <row r="29" spans="1:36" ht="13.5" customHeight="1">
      <c r="A29" s="60"/>
      <c r="B29" s="113" t="s">
        <v>93</v>
      </c>
      <c r="C29" s="113"/>
      <c r="D29" s="113"/>
      <c r="E29" s="113"/>
      <c r="F29" s="113"/>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2"/>
    </row>
    <row r="30" spans="1:36" ht="13.5" customHeight="1">
      <c r="A30" s="60"/>
      <c r="B30" s="113"/>
      <c r="C30" s="113"/>
      <c r="D30" s="113"/>
      <c r="E30" s="113"/>
      <c r="F30" s="113"/>
      <c r="G30" s="61"/>
      <c r="H30" s="61"/>
      <c r="I30" s="64"/>
      <c r="J30" s="64"/>
      <c r="K30" s="64"/>
      <c r="L30" s="64"/>
      <c r="M30" s="64"/>
      <c r="N30" s="64"/>
      <c r="O30" s="64"/>
      <c r="P30" s="64"/>
      <c r="Q30" s="64"/>
      <c r="R30" s="64"/>
      <c r="S30" s="64"/>
      <c r="T30" s="64"/>
      <c r="U30" s="64"/>
      <c r="V30" s="64"/>
      <c r="W30" s="64"/>
      <c r="X30" s="64"/>
      <c r="Y30" s="64"/>
      <c r="Z30" s="64"/>
      <c r="AA30" s="64"/>
      <c r="AB30" s="64"/>
      <c r="AC30" s="64"/>
      <c r="AD30" s="61"/>
      <c r="AE30" s="61"/>
      <c r="AF30" s="61"/>
      <c r="AG30" s="61"/>
      <c r="AH30" s="61"/>
      <c r="AI30" s="62"/>
    </row>
    <row r="31" spans="1:36" ht="13.5" customHeight="1">
      <c r="A31" s="60"/>
      <c r="B31" s="61" t="s">
        <v>113</v>
      </c>
      <c r="C31" s="61"/>
      <c r="D31" s="61"/>
      <c r="E31" s="61"/>
      <c r="F31" s="61"/>
      <c r="G31" s="61"/>
      <c r="H31" s="61"/>
      <c r="I31" s="35"/>
      <c r="J31" s="36"/>
      <c r="K31" s="36"/>
      <c r="L31" s="36"/>
      <c r="M31" s="36"/>
      <c r="N31" s="36"/>
      <c r="O31" s="36"/>
      <c r="P31" s="36"/>
      <c r="Q31" s="36"/>
      <c r="R31" s="36"/>
      <c r="S31" s="36"/>
      <c r="T31" s="36"/>
      <c r="U31" s="36"/>
      <c r="V31" s="36"/>
      <c r="W31" s="36"/>
      <c r="X31" s="36"/>
      <c r="Y31" s="36"/>
      <c r="Z31" s="36"/>
      <c r="AA31" s="36"/>
      <c r="AB31" s="36"/>
      <c r="AC31" s="37"/>
      <c r="AD31" s="61"/>
      <c r="AE31" s="61"/>
      <c r="AF31" s="61"/>
      <c r="AG31" s="106"/>
      <c r="AH31" s="106"/>
      <c r="AI31" s="62"/>
    </row>
    <row r="32" spans="1:36" ht="13.5" customHeight="1">
      <c r="A32" s="60"/>
      <c r="B32" s="61" t="s">
        <v>18</v>
      </c>
      <c r="C32" s="78"/>
      <c r="D32" s="78"/>
      <c r="E32" s="61"/>
      <c r="F32" s="61"/>
      <c r="G32" s="61"/>
      <c r="H32" s="61"/>
      <c r="I32" s="38"/>
      <c r="J32" s="39"/>
      <c r="K32" s="39"/>
      <c r="L32" s="39"/>
      <c r="M32" s="39"/>
      <c r="N32" s="39"/>
      <c r="O32" s="39"/>
      <c r="P32" s="40"/>
      <c r="Q32" s="61"/>
      <c r="R32" s="61"/>
      <c r="S32" s="61"/>
      <c r="T32" s="61"/>
      <c r="U32" s="61"/>
      <c r="V32" s="61"/>
      <c r="W32" s="61"/>
      <c r="X32" s="61"/>
      <c r="Y32" s="61"/>
      <c r="Z32" s="61"/>
      <c r="AA32" s="61"/>
      <c r="AB32" s="61"/>
      <c r="AC32" s="61"/>
      <c r="AD32" s="61"/>
      <c r="AE32" s="61"/>
      <c r="AF32" s="61"/>
      <c r="AG32" s="107"/>
      <c r="AH32" s="107"/>
      <c r="AI32" s="62"/>
    </row>
    <row r="33" spans="1:35" ht="13.5" customHeight="1">
      <c r="A33" s="60"/>
      <c r="B33" s="61"/>
      <c r="C33" s="61"/>
      <c r="D33" s="61"/>
      <c r="E33" s="61"/>
      <c r="F33" s="61"/>
      <c r="G33" s="59"/>
      <c r="H33" s="61"/>
      <c r="J33" s="59"/>
      <c r="K33" s="61"/>
      <c r="L33" s="61"/>
      <c r="M33" s="59"/>
      <c r="O33" s="59"/>
      <c r="P33" s="59"/>
      <c r="Q33" s="61"/>
      <c r="R33" s="61"/>
      <c r="S33" s="61"/>
      <c r="T33" s="61"/>
      <c r="U33" s="61"/>
      <c r="V33" s="61"/>
      <c r="W33" s="61"/>
      <c r="X33" s="61"/>
      <c r="Y33" s="61"/>
      <c r="Z33" s="61"/>
      <c r="AA33" s="61"/>
      <c r="AB33" s="61"/>
      <c r="AC33" s="61"/>
      <c r="AD33" s="61"/>
      <c r="AE33" s="61"/>
      <c r="AF33" s="61"/>
      <c r="AG33" s="61"/>
      <c r="AH33" s="61"/>
      <c r="AI33" s="62"/>
    </row>
    <row r="34" spans="1:35" ht="13.5" customHeight="1">
      <c r="A34" s="60"/>
      <c r="B34" s="42"/>
      <c r="C34" s="43"/>
      <c r="D34" s="43"/>
      <c r="E34" s="44"/>
      <c r="F34" s="111" t="e">
        <f>VLOOKUP(I32,B58:U63,10,FALSE)</f>
        <v>#N/A</v>
      </c>
      <c r="G34" s="112"/>
      <c r="H34" s="61" t="s">
        <v>3</v>
      </c>
      <c r="I34" s="41" t="e">
        <f>VLOOKUP(I32,B58:U63,13,FALSE)</f>
        <v>#N/A</v>
      </c>
      <c r="J34" s="41"/>
      <c r="K34" s="41"/>
      <c r="L34" s="15" t="s">
        <v>28</v>
      </c>
      <c r="M34" s="113" t="s">
        <v>3</v>
      </c>
      <c r="N34" s="114" t="e">
        <f>VLOOKUP(I32,B58:U63,17,FALSE)</f>
        <v>#N/A</v>
      </c>
      <c r="O34" s="114"/>
      <c r="P34" s="114"/>
      <c r="Q34" s="61" t="s">
        <v>12</v>
      </c>
      <c r="R34" s="59"/>
      <c r="S34" s="61"/>
      <c r="T34" s="61" t="s">
        <v>3</v>
      </c>
      <c r="U34" s="115" t="s">
        <v>31</v>
      </c>
      <c r="V34" s="116"/>
      <c r="W34" s="78"/>
      <c r="X34" s="61" t="s">
        <v>8</v>
      </c>
      <c r="Y34" s="59"/>
      <c r="Z34" s="117">
        <f>IF(I32="",0,(ROUND(B34*I34*N34*44/12,1)))</f>
        <v>0</v>
      </c>
      <c r="AA34" s="118"/>
      <c r="AB34" s="118"/>
      <c r="AC34" s="119"/>
      <c r="AD34" s="61" t="s">
        <v>51</v>
      </c>
      <c r="AE34" s="59"/>
      <c r="AF34" s="59"/>
      <c r="AG34" s="107"/>
      <c r="AH34" s="107"/>
      <c r="AI34" s="62"/>
    </row>
    <row r="35" spans="1:35" ht="13.5" customHeight="1">
      <c r="A35" s="60"/>
      <c r="B35" s="61" t="s">
        <v>37</v>
      </c>
      <c r="C35" s="61"/>
      <c r="D35" s="61"/>
      <c r="E35" s="61"/>
      <c r="F35" s="61"/>
      <c r="G35" s="61"/>
      <c r="H35" s="61"/>
      <c r="I35" s="61" t="s">
        <v>27</v>
      </c>
      <c r="J35" s="61"/>
      <c r="K35" s="61"/>
      <c r="L35" s="61"/>
      <c r="M35" s="61"/>
      <c r="N35" s="61" t="s">
        <v>13</v>
      </c>
      <c r="O35" s="61"/>
      <c r="P35" s="61"/>
      <c r="Q35" s="61"/>
      <c r="R35" s="61"/>
      <c r="S35" s="61"/>
      <c r="T35" s="61"/>
      <c r="U35" s="61"/>
      <c r="V35" s="61"/>
      <c r="W35" s="61"/>
      <c r="AA35" s="61"/>
      <c r="AB35" s="129"/>
      <c r="AC35" s="129"/>
      <c r="AD35" s="129"/>
      <c r="AE35" s="129"/>
      <c r="AF35" s="61"/>
      <c r="AG35" s="130"/>
      <c r="AH35" s="61"/>
      <c r="AI35" s="62"/>
    </row>
    <row r="36" spans="1:35" ht="13.5" customHeight="1">
      <c r="A36" s="60"/>
      <c r="B36" s="61"/>
      <c r="C36" s="61"/>
      <c r="D36" s="61"/>
      <c r="E36" s="61"/>
      <c r="F36" s="61"/>
      <c r="G36" s="61"/>
      <c r="H36" s="61"/>
      <c r="I36" s="61"/>
      <c r="J36" s="61"/>
      <c r="K36" s="61"/>
      <c r="L36" s="61"/>
      <c r="M36" s="61"/>
      <c r="N36" s="61"/>
      <c r="O36" s="61"/>
      <c r="P36" s="61"/>
      <c r="Q36" s="61"/>
      <c r="R36" s="61"/>
      <c r="S36" s="61"/>
      <c r="T36" s="61"/>
      <c r="U36" s="61"/>
      <c r="V36" s="61"/>
      <c r="W36" s="61"/>
      <c r="AA36" s="61"/>
      <c r="AB36" s="129"/>
      <c r="AC36" s="129"/>
      <c r="AD36" s="129"/>
      <c r="AE36" s="129"/>
      <c r="AF36" s="61"/>
      <c r="AG36" s="130"/>
      <c r="AH36" s="61"/>
      <c r="AI36" s="62"/>
    </row>
    <row r="37" spans="1:35" ht="13.5" customHeight="1">
      <c r="A37" s="60"/>
      <c r="B37" s="61" t="s">
        <v>113</v>
      </c>
      <c r="C37" s="61"/>
      <c r="D37" s="61"/>
      <c r="E37" s="61"/>
      <c r="F37" s="61"/>
      <c r="G37" s="61"/>
      <c r="H37" s="61"/>
      <c r="I37" s="35"/>
      <c r="J37" s="36"/>
      <c r="K37" s="36"/>
      <c r="L37" s="36"/>
      <c r="M37" s="36"/>
      <c r="N37" s="36"/>
      <c r="O37" s="36"/>
      <c r="P37" s="36"/>
      <c r="Q37" s="36"/>
      <c r="R37" s="36"/>
      <c r="S37" s="36"/>
      <c r="T37" s="36"/>
      <c r="U37" s="36"/>
      <c r="V37" s="36"/>
      <c r="W37" s="36"/>
      <c r="X37" s="36"/>
      <c r="Y37" s="36"/>
      <c r="Z37" s="36"/>
      <c r="AA37" s="36"/>
      <c r="AB37" s="36"/>
      <c r="AC37" s="37"/>
      <c r="AD37" s="61"/>
      <c r="AE37" s="61"/>
      <c r="AF37" s="61"/>
      <c r="AG37" s="106"/>
      <c r="AH37" s="106"/>
      <c r="AI37" s="62"/>
    </row>
    <row r="38" spans="1:35" ht="13.5" customHeight="1">
      <c r="A38" s="60"/>
      <c r="B38" s="61" t="s">
        <v>18</v>
      </c>
      <c r="C38" s="78"/>
      <c r="D38" s="78"/>
      <c r="E38" s="61"/>
      <c r="F38" s="61"/>
      <c r="G38" s="61"/>
      <c r="H38" s="61"/>
      <c r="I38" s="38"/>
      <c r="J38" s="39"/>
      <c r="K38" s="39"/>
      <c r="L38" s="39"/>
      <c r="M38" s="39"/>
      <c r="N38" s="39"/>
      <c r="O38" s="39"/>
      <c r="P38" s="40"/>
      <c r="Q38" s="61"/>
      <c r="R38" s="61"/>
      <c r="S38" s="61"/>
      <c r="T38" s="61"/>
      <c r="U38" s="61"/>
      <c r="V38" s="61"/>
      <c r="W38" s="61"/>
      <c r="X38" s="61"/>
      <c r="Y38" s="61"/>
      <c r="Z38" s="61"/>
      <c r="AA38" s="61"/>
      <c r="AB38" s="61"/>
      <c r="AC38" s="61"/>
      <c r="AD38" s="61"/>
      <c r="AE38" s="61"/>
      <c r="AF38" s="61"/>
      <c r="AG38" s="107"/>
      <c r="AH38" s="107"/>
      <c r="AI38" s="62"/>
    </row>
    <row r="39" spans="1:35" ht="13.5" customHeight="1">
      <c r="A39" s="60"/>
      <c r="B39" s="61"/>
      <c r="C39" s="61"/>
      <c r="D39" s="61"/>
      <c r="E39" s="61"/>
      <c r="F39" s="61"/>
      <c r="G39" s="59"/>
      <c r="H39" s="61"/>
      <c r="J39" s="59"/>
      <c r="K39" s="61"/>
      <c r="L39" s="61"/>
      <c r="M39" s="59"/>
      <c r="O39" s="59"/>
      <c r="P39" s="59"/>
      <c r="Q39" s="61"/>
      <c r="R39" s="61"/>
      <c r="S39" s="61"/>
      <c r="T39" s="61"/>
      <c r="U39" s="61"/>
      <c r="V39" s="61"/>
      <c r="W39" s="61"/>
      <c r="X39" s="61"/>
      <c r="Y39" s="61"/>
      <c r="Z39" s="61"/>
      <c r="AA39" s="61"/>
      <c r="AB39" s="61"/>
      <c r="AC39" s="61"/>
      <c r="AD39" s="61"/>
      <c r="AE39" s="61"/>
      <c r="AF39" s="61"/>
      <c r="AG39" s="61"/>
      <c r="AH39" s="61"/>
      <c r="AI39" s="62"/>
    </row>
    <row r="40" spans="1:35" ht="13.5" customHeight="1">
      <c r="A40" s="60"/>
      <c r="B40" s="22"/>
      <c r="C40" s="23"/>
      <c r="D40" s="23"/>
      <c r="E40" s="24"/>
      <c r="F40" s="111" t="e">
        <f>VLOOKUP(I38,B58:U63,10,FALSE)</f>
        <v>#N/A</v>
      </c>
      <c r="G40" s="112"/>
      <c r="H40" s="61" t="s">
        <v>3</v>
      </c>
      <c r="I40" s="41" t="e">
        <f>VLOOKUP(I38,B58:U63,13,FALSE)</f>
        <v>#N/A</v>
      </c>
      <c r="J40" s="41"/>
      <c r="K40" s="41"/>
      <c r="L40" s="15" t="s">
        <v>28</v>
      </c>
      <c r="M40" s="113" t="s">
        <v>3</v>
      </c>
      <c r="N40" s="114" t="e">
        <f>VLOOKUP(I38,B58:U63,17,FALSE)</f>
        <v>#N/A</v>
      </c>
      <c r="O40" s="114"/>
      <c r="P40" s="114"/>
      <c r="Q40" s="61" t="s">
        <v>12</v>
      </c>
      <c r="R40" s="59"/>
      <c r="S40" s="61"/>
      <c r="T40" s="61" t="s">
        <v>3</v>
      </c>
      <c r="U40" s="115" t="s">
        <v>31</v>
      </c>
      <c r="V40" s="116"/>
      <c r="W40" s="78"/>
      <c r="X40" s="61" t="s">
        <v>8</v>
      </c>
      <c r="Y40" s="59"/>
      <c r="Z40" s="117">
        <f>IF(I38="",0,(ROUND(B40*I40*N40*44/12,1)))</f>
        <v>0</v>
      </c>
      <c r="AA40" s="118"/>
      <c r="AB40" s="118"/>
      <c r="AC40" s="119"/>
      <c r="AD40" s="61" t="s">
        <v>51</v>
      </c>
      <c r="AE40" s="59"/>
      <c r="AF40" s="59"/>
      <c r="AG40" s="107"/>
      <c r="AH40" s="107"/>
      <c r="AI40" s="62"/>
    </row>
    <row r="41" spans="1:35" ht="13.5" customHeight="1">
      <c r="A41" s="60"/>
      <c r="B41" s="61" t="s">
        <v>37</v>
      </c>
      <c r="C41" s="61"/>
      <c r="D41" s="61"/>
      <c r="E41" s="61"/>
      <c r="F41" s="61"/>
      <c r="G41" s="61"/>
      <c r="H41" s="61"/>
      <c r="I41" s="61" t="s">
        <v>27</v>
      </c>
      <c r="J41" s="61"/>
      <c r="K41" s="61"/>
      <c r="L41" s="61"/>
      <c r="M41" s="61"/>
      <c r="N41" s="61" t="s">
        <v>13</v>
      </c>
      <c r="O41" s="61"/>
      <c r="P41" s="61"/>
      <c r="Q41" s="61"/>
      <c r="R41" s="61"/>
      <c r="S41" s="61"/>
      <c r="T41" s="61"/>
      <c r="U41" s="61"/>
      <c r="V41" s="61"/>
      <c r="W41" s="61"/>
      <c r="AA41" s="61"/>
      <c r="AB41" s="129"/>
      <c r="AC41" s="129"/>
      <c r="AD41" s="129"/>
      <c r="AE41" s="129"/>
      <c r="AF41" s="61"/>
      <c r="AG41" s="130"/>
      <c r="AH41" s="61"/>
      <c r="AI41" s="62"/>
    </row>
    <row r="42" spans="1:35" ht="13.5" customHeight="1">
      <c r="A42" s="60"/>
      <c r="B42" s="61"/>
      <c r="C42" s="61"/>
      <c r="D42" s="61"/>
      <c r="E42" s="61"/>
      <c r="F42" s="61"/>
      <c r="G42" s="61"/>
      <c r="H42" s="61"/>
      <c r="I42" s="61"/>
      <c r="J42" s="61"/>
      <c r="K42" s="61"/>
      <c r="L42" s="61"/>
      <c r="M42" s="61"/>
      <c r="N42" s="61"/>
      <c r="O42" s="61"/>
      <c r="P42" s="61"/>
      <c r="Q42" s="61"/>
      <c r="R42" s="61"/>
      <c r="S42" s="61"/>
      <c r="T42" s="61"/>
      <c r="U42" s="61"/>
      <c r="V42" s="61"/>
      <c r="W42" s="61"/>
      <c r="AA42" s="61"/>
      <c r="AB42" s="129"/>
      <c r="AC42" s="129"/>
      <c r="AD42" s="129"/>
      <c r="AE42" s="129"/>
      <c r="AF42" s="61"/>
      <c r="AG42" s="130"/>
      <c r="AH42" s="61"/>
      <c r="AI42" s="62"/>
    </row>
    <row r="43" spans="1:35" ht="13.5" customHeight="1">
      <c r="A43" s="60"/>
      <c r="B43" s="61" t="s">
        <v>113</v>
      </c>
      <c r="C43" s="61"/>
      <c r="D43" s="61"/>
      <c r="E43" s="61"/>
      <c r="F43" s="61"/>
      <c r="G43" s="61"/>
      <c r="H43" s="61"/>
      <c r="I43" s="35"/>
      <c r="J43" s="36"/>
      <c r="K43" s="36"/>
      <c r="L43" s="36"/>
      <c r="M43" s="36"/>
      <c r="N43" s="36"/>
      <c r="O43" s="36"/>
      <c r="P43" s="36"/>
      <c r="Q43" s="36"/>
      <c r="R43" s="36"/>
      <c r="S43" s="36"/>
      <c r="T43" s="36"/>
      <c r="U43" s="36"/>
      <c r="V43" s="36"/>
      <c r="W43" s="36"/>
      <c r="X43" s="36"/>
      <c r="Y43" s="36"/>
      <c r="Z43" s="36"/>
      <c r="AA43" s="36"/>
      <c r="AB43" s="36"/>
      <c r="AC43" s="37"/>
      <c r="AD43" s="61"/>
      <c r="AE43" s="61"/>
      <c r="AF43" s="61"/>
      <c r="AG43" s="106"/>
      <c r="AH43" s="106"/>
      <c r="AI43" s="62"/>
    </row>
    <row r="44" spans="1:35" ht="13.5" customHeight="1">
      <c r="A44" s="60"/>
      <c r="B44" s="61" t="s">
        <v>18</v>
      </c>
      <c r="C44" s="78"/>
      <c r="D44" s="78"/>
      <c r="E44" s="61"/>
      <c r="F44" s="61"/>
      <c r="G44" s="61"/>
      <c r="H44" s="61"/>
      <c r="I44" s="38"/>
      <c r="J44" s="39"/>
      <c r="K44" s="39"/>
      <c r="L44" s="39"/>
      <c r="M44" s="39"/>
      <c r="N44" s="39"/>
      <c r="O44" s="39"/>
      <c r="P44" s="40"/>
      <c r="Q44" s="61"/>
      <c r="R44" s="61"/>
      <c r="S44" s="61"/>
      <c r="T44" s="61"/>
      <c r="U44" s="61"/>
      <c r="V44" s="61"/>
      <c r="W44" s="61"/>
      <c r="X44" s="61"/>
      <c r="Y44" s="61"/>
      <c r="Z44" s="61"/>
      <c r="AA44" s="61"/>
      <c r="AB44" s="61"/>
      <c r="AC44" s="61"/>
      <c r="AD44" s="61"/>
      <c r="AE44" s="61"/>
      <c r="AF44" s="61"/>
      <c r="AG44" s="107"/>
      <c r="AH44" s="107"/>
      <c r="AI44" s="62"/>
    </row>
    <row r="45" spans="1:35" ht="13.5" customHeight="1">
      <c r="A45" s="60"/>
      <c r="B45" s="61"/>
      <c r="C45" s="61"/>
      <c r="D45" s="61"/>
      <c r="E45" s="61"/>
      <c r="F45" s="61"/>
      <c r="G45" s="59"/>
      <c r="H45" s="61"/>
      <c r="J45" s="59"/>
      <c r="K45" s="61"/>
      <c r="L45" s="61"/>
      <c r="M45" s="59"/>
      <c r="O45" s="59"/>
      <c r="P45" s="59"/>
      <c r="Q45" s="61"/>
      <c r="R45" s="61"/>
      <c r="S45" s="61"/>
      <c r="T45" s="61"/>
      <c r="U45" s="61"/>
      <c r="V45" s="61"/>
      <c r="W45" s="61"/>
      <c r="X45" s="61"/>
      <c r="Y45" s="61"/>
      <c r="Z45" s="61"/>
      <c r="AA45" s="61"/>
      <c r="AB45" s="61"/>
      <c r="AC45" s="61"/>
      <c r="AD45" s="61"/>
      <c r="AE45" s="61"/>
      <c r="AF45" s="61"/>
      <c r="AG45" s="61"/>
      <c r="AH45" s="61"/>
      <c r="AI45" s="62"/>
    </row>
    <row r="46" spans="1:35" ht="13.5" customHeight="1">
      <c r="A46" s="60"/>
      <c r="B46" s="22"/>
      <c r="C46" s="23"/>
      <c r="D46" s="23"/>
      <c r="E46" s="24"/>
      <c r="F46" s="111" t="e">
        <f>VLOOKUP(I44,B58:U63,10,FALSE)</f>
        <v>#N/A</v>
      </c>
      <c r="G46" s="112"/>
      <c r="H46" s="61" t="s">
        <v>3</v>
      </c>
      <c r="I46" s="41" t="e">
        <f>VLOOKUP(I44,B58:U63,13,FALSE)</f>
        <v>#N/A</v>
      </c>
      <c r="J46" s="41"/>
      <c r="K46" s="41"/>
      <c r="L46" s="15" t="s">
        <v>28</v>
      </c>
      <c r="M46" s="113" t="s">
        <v>3</v>
      </c>
      <c r="N46" s="114" t="e">
        <f>VLOOKUP(I44,B58:U63,17,FALSE)</f>
        <v>#N/A</v>
      </c>
      <c r="O46" s="114"/>
      <c r="P46" s="114"/>
      <c r="Q46" s="61" t="s">
        <v>12</v>
      </c>
      <c r="R46" s="59"/>
      <c r="S46" s="61"/>
      <c r="T46" s="61" t="s">
        <v>3</v>
      </c>
      <c r="U46" s="115" t="s">
        <v>31</v>
      </c>
      <c r="V46" s="116"/>
      <c r="W46" s="78"/>
      <c r="X46" s="61" t="s">
        <v>8</v>
      </c>
      <c r="Y46" s="59"/>
      <c r="Z46" s="117">
        <f>IF(I44="",0,(ROUND(B46*I46*N46*44/12,1)))</f>
        <v>0</v>
      </c>
      <c r="AA46" s="118"/>
      <c r="AB46" s="118"/>
      <c r="AC46" s="119"/>
      <c r="AD46" s="61" t="s">
        <v>51</v>
      </c>
      <c r="AE46" s="59"/>
      <c r="AF46" s="59"/>
      <c r="AG46" s="107"/>
      <c r="AH46" s="107"/>
      <c r="AI46" s="62"/>
    </row>
    <row r="47" spans="1:35" ht="13.5" customHeight="1">
      <c r="A47" s="60"/>
      <c r="B47" s="61" t="s">
        <v>37</v>
      </c>
      <c r="C47" s="61"/>
      <c r="D47" s="61"/>
      <c r="E47" s="61"/>
      <c r="F47" s="61"/>
      <c r="G47" s="61"/>
      <c r="H47" s="61"/>
      <c r="I47" s="61" t="s">
        <v>27</v>
      </c>
      <c r="J47" s="61"/>
      <c r="K47" s="61"/>
      <c r="L47" s="61"/>
      <c r="M47" s="61"/>
      <c r="N47" s="61" t="s">
        <v>13</v>
      </c>
      <c r="O47" s="61"/>
      <c r="P47" s="61"/>
      <c r="Q47" s="61"/>
      <c r="R47" s="61"/>
      <c r="S47" s="61"/>
      <c r="T47" s="61"/>
      <c r="U47" s="61"/>
      <c r="V47" s="61"/>
      <c r="W47" s="61"/>
      <c r="AA47" s="61"/>
      <c r="AB47" s="129"/>
      <c r="AC47" s="129"/>
      <c r="AD47" s="129"/>
      <c r="AE47" s="129"/>
      <c r="AF47" s="61"/>
      <c r="AG47" s="130"/>
      <c r="AH47" s="61"/>
      <c r="AI47" s="62"/>
    </row>
    <row r="48" spans="1:35" ht="13.5" customHeight="1">
      <c r="A48" s="60"/>
      <c r="B48" s="78"/>
      <c r="C48" s="78"/>
      <c r="D48" s="78"/>
      <c r="E48" s="78"/>
      <c r="F48" s="78"/>
      <c r="G48" s="78"/>
      <c r="H48" s="78"/>
      <c r="I48" s="78"/>
      <c r="J48" s="78"/>
      <c r="K48" s="78"/>
      <c r="L48" s="78"/>
      <c r="M48" s="78"/>
      <c r="N48" s="78"/>
      <c r="O48" s="78"/>
      <c r="P48" s="78"/>
      <c r="Q48" s="78"/>
      <c r="R48" s="121"/>
      <c r="S48" s="122"/>
      <c r="T48" s="122"/>
      <c r="U48" s="122"/>
      <c r="V48" s="122"/>
      <c r="W48" s="122"/>
      <c r="X48" s="122"/>
      <c r="Y48" s="122"/>
      <c r="Z48" s="122"/>
      <c r="AA48" s="122"/>
      <c r="AB48" s="122"/>
      <c r="AC48" s="122"/>
      <c r="AD48" s="122"/>
      <c r="AE48" s="122"/>
      <c r="AF48" s="122"/>
      <c r="AG48" s="122"/>
      <c r="AH48" s="122"/>
      <c r="AI48" s="123"/>
    </row>
    <row r="49" spans="1:35">
      <c r="A49" s="80"/>
      <c r="B49" s="81"/>
      <c r="C49" s="81"/>
      <c r="D49" s="81"/>
      <c r="E49" s="81"/>
      <c r="F49" s="81"/>
      <c r="G49" s="81"/>
      <c r="H49" s="81"/>
      <c r="I49" s="81"/>
      <c r="J49" s="81"/>
      <c r="K49" s="81"/>
      <c r="L49" s="81"/>
      <c r="M49" s="81"/>
      <c r="N49" s="81"/>
      <c r="O49" s="81"/>
      <c r="P49" s="81"/>
      <c r="Q49" s="81"/>
      <c r="S49" s="124"/>
      <c r="T49" s="124"/>
      <c r="U49" s="124"/>
      <c r="V49" s="124"/>
      <c r="W49" s="124"/>
      <c r="X49" s="124"/>
      <c r="Y49" s="124"/>
      <c r="Z49" s="124"/>
      <c r="AA49" s="124"/>
      <c r="AB49" s="124"/>
      <c r="AC49" s="124"/>
      <c r="AD49" s="124"/>
      <c r="AE49" s="124"/>
      <c r="AF49" s="124"/>
      <c r="AG49" s="124"/>
      <c r="AH49" s="124"/>
      <c r="AI49" s="125"/>
    </row>
    <row r="50" spans="1:35">
      <c r="A50" s="126"/>
      <c r="B50" s="103"/>
      <c r="C50" s="66"/>
      <c r="D50" s="66"/>
      <c r="E50" s="66"/>
      <c r="F50" s="66"/>
      <c r="G50" s="66"/>
      <c r="H50" s="66"/>
      <c r="I50" s="66"/>
      <c r="J50" s="66"/>
      <c r="K50" s="66"/>
      <c r="L50" s="66"/>
      <c r="M50" s="66"/>
      <c r="N50" s="66"/>
      <c r="O50" s="66"/>
      <c r="P50" s="66"/>
      <c r="Q50" s="66"/>
      <c r="R50" s="131" t="s">
        <v>96</v>
      </c>
      <c r="S50" s="95"/>
      <c r="T50" s="95"/>
      <c r="U50" s="95"/>
      <c r="V50" s="95"/>
      <c r="W50" s="95"/>
      <c r="X50" s="95"/>
      <c r="Y50" s="132"/>
      <c r="Z50" s="68">
        <f>Z34+Z40+Z46</f>
        <v>0</v>
      </c>
      <c r="AA50" s="69"/>
      <c r="AB50" s="69"/>
      <c r="AC50" s="69"/>
      <c r="AD50" s="69"/>
      <c r="AE50" s="69"/>
      <c r="AF50" s="70" t="s">
        <v>52</v>
      </c>
      <c r="AG50" s="70"/>
      <c r="AH50" s="70"/>
      <c r="AI50" s="71"/>
    </row>
    <row r="51" spans="1:35">
      <c r="A51" s="126"/>
      <c r="B51" s="128"/>
      <c r="C51" s="66"/>
      <c r="D51" s="66"/>
      <c r="E51" s="66"/>
      <c r="F51" s="66"/>
      <c r="G51" s="66"/>
      <c r="H51" s="66"/>
      <c r="I51" s="66"/>
      <c r="J51" s="66"/>
      <c r="K51" s="66"/>
      <c r="L51" s="66"/>
      <c r="M51" s="66"/>
      <c r="N51" s="66"/>
      <c r="O51" s="66"/>
      <c r="P51" s="66"/>
      <c r="Q51" s="66"/>
      <c r="R51" s="133"/>
      <c r="S51" s="75"/>
      <c r="T51" s="75"/>
      <c r="U51" s="75"/>
      <c r="V51" s="75"/>
      <c r="W51" s="75"/>
      <c r="X51" s="75"/>
      <c r="Y51" s="76"/>
      <c r="Z51" s="73"/>
      <c r="AA51" s="74"/>
      <c r="AB51" s="74"/>
      <c r="AC51" s="74"/>
      <c r="AD51" s="74"/>
      <c r="AE51" s="74"/>
      <c r="AF51" s="75"/>
      <c r="AG51" s="75"/>
      <c r="AH51" s="75"/>
      <c r="AI51" s="76"/>
    </row>
    <row r="52" spans="1:35" ht="14.25" thickBo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7.25" thickTop="1">
      <c r="A53" s="59"/>
      <c r="B53" s="83" t="s">
        <v>94</v>
      </c>
      <c r="C53" s="83"/>
      <c r="D53" s="83"/>
      <c r="E53" s="83"/>
      <c r="F53" s="83"/>
      <c r="G53" s="83"/>
      <c r="H53" s="83"/>
      <c r="I53" s="83"/>
      <c r="J53" s="83"/>
      <c r="K53" s="83"/>
      <c r="N53" s="84" t="s">
        <v>96</v>
      </c>
      <c r="O53" s="85"/>
      <c r="P53" s="85"/>
      <c r="Q53" s="85"/>
      <c r="R53" s="85"/>
      <c r="S53" s="85"/>
      <c r="T53" s="85"/>
      <c r="U53" s="85"/>
      <c r="V53" s="85"/>
      <c r="W53" s="86"/>
      <c r="Z53" s="87" t="s">
        <v>57</v>
      </c>
      <c r="AA53" s="88"/>
      <c r="AB53" s="88"/>
      <c r="AC53" s="88"/>
      <c r="AD53" s="88"/>
      <c r="AE53" s="88"/>
      <c r="AF53" s="88"/>
      <c r="AG53" s="88"/>
      <c r="AH53" s="88"/>
      <c r="AI53" s="89"/>
    </row>
    <row r="54" spans="1:35" ht="13.5" customHeight="1">
      <c r="A54" s="59"/>
      <c r="B54" s="134">
        <f>Z25</f>
        <v>0</v>
      </c>
      <c r="C54" s="135"/>
      <c r="D54" s="135"/>
      <c r="E54" s="135"/>
      <c r="F54" s="135"/>
      <c r="G54" s="135"/>
      <c r="H54" s="70" t="s">
        <v>52</v>
      </c>
      <c r="I54" s="70"/>
      <c r="J54" s="70"/>
      <c r="K54" s="71"/>
      <c r="L54" s="92" t="s">
        <v>1</v>
      </c>
      <c r="M54" s="71"/>
      <c r="N54" s="136">
        <f>Z50</f>
        <v>0</v>
      </c>
      <c r="O54" s="137"/>
      <c r="P54" s="137"/>
      <c r="Q54" s="137"/>
      <c r="R54" s="137"/>
      <c r="S54" s="137"/>
      <c r="T54" s="70" t="s">
        <v>52</v>
      </c>
      <c r="U54" s="70"/>
      <c r="V54" s="70"/>
      <c r="W54" s="71"/>
      <c r="X54" s="92" t="s">
        <v>0</v>
      </c>
      <c r="Y54" s="70"/>
      <c r="Z54" s="138">
        <f>B54-N54</f>
        <v>0</v>
      </c>
      <c r="AA54" s="137"/>
      <c r="AB54" s="137"/>
      <c r="AC54" s="137"/>
      <c r="AD54" s="137"/>
      <c r="AE54" s="137"/>
      <c r="AF54" s="95" t="s">
        <v>52</v>
      </c>
      <c r="AG54" s="95"/>
      <c r="AH54" s="95"/>
      <c r="AI54" s="96"/>
    </row>
    <row r="55" spans="1:35" ht="14.25" customHeight="1" thickBot="1">
      <c r="A55" s="139"/>
      <c r="B55" s="134"/>
      <c r="C55" s="135"/>
      <c r="D55" s="135"/>
      <c r="E55" s="135"/>
      <c r="F55" s="135"/>
      <c r="G55" s="135"/>
      <c r="H55" s="75"/>
      <c r="I55" s="75"/>
      <c r="J55" s="75"/>
      <c r="K55" s="76"/>
      <c r="L55" s="92"/>
      <c r="M55" s="71"/>
      <c r="N55" s="140"/>
      <c r="O55" s="141"/>
      <c r="P55" s="141"/>
      <c r="Q55" s="141"/>
      <c r="R55" s="141"/>
      <c r="S55" s="141"/>
      <c r="T55" s="75"/>
      <c r="U55" s="75"/>
      <c r="V55" s="75"/>
      <c r="W55" s="76"/>
      <c r="X55" s="92"/>
      <c r="Y55" s="70"/>
      <c r="Z55" s="142"/>
      <c r="AA55" s="143"/>
      <c r="AB55" s="143"/>
      <c r="AC55" s="143"/>
      <c r="AD55" s="143"/>
      <c r="AE55" s="143"/>
      <c r="AF55" s="101"/>
      <c r="AG55" s="101"/>
      <c r="AH55" s="101"/>
      <c r="AI55" s="102"/>
    </row>
    <row r="56" spans="1:35" ht="14.25" thickTop="1"/>
    <row r="57" spans="1:35">
      <c r="B57" s="144" t="s">
        <v>18</v>
      </c>
      <c r="C57" s="144"/>
      <c r="D57" s="144"/>
      <c r="E57" s="144"/>
      <c r="F57" s="144"/>
      <c r="G57" s="144"/>
      <c r="H57" s="144"/>
      <c r="I57" s="144"/>
      <c r="J57" s="144"/>
      <c r="K57" s="144" t="s">
        <v>25</v>
      </c>
      <c r="L57" s="144"/>
      <c r="M57" s="144"/>
      <c r="N57" s="145" t="s">
        <v>27</v>
      </c>
      <c r="O57" s="146"/>
      <c r="P57" s="146"/>
      <c r="Q57" s="147"/>
      <c r="R57" s="144" t="s">
        <v>13</v>
      </c>
      <c r="S57" s="144"/>
      <c r="T57" s="144"/>
      <c r="U57" s="144"/>
    </row>
    <row r="58" spans="1:35">
      <c r="B58" s="148" t="s">
        <v>19</v>
      </c>
      <c r="C58" s="148"/>
      <c r="D58" s="148"/>
      <c r="E58" s="148"/>
      <c r="F58" s="148"/>
      <c r="G58" s="148"/>
      <c r="H58" s="148"/>
      <c r="I58" s="148"/>
      <c r="J58" s="148"/>
      <c r="K58" s="148" t="s">
        <v>29</v>
      </c>
      <c r="L58" s="148"/>
      <c r="M58" s="148"/>
      <c r="N58" s="148">
        <v>36.700000000000003</v>
      </c>
      <c r="O58" s="148"/>
      <c r="P58" s="148"/>
      <c r="Q58" s="148"/>
      <c r="R58" s="148">
        <v>1.8499999999999999E-2</v>
      </c>
      <c r="S58" s="148"/>
      <c r="T58" s="148"/>
      <c r="U58" s="148"/>
    </row>
    <row r="59" spans="1:35">
      <c r="B59" s="148" t="s">
        <v>20</v>
      </c>
      <c r="C59" s="148"/>
      <c r="D59" s="148"/>
      <c r="E59" s="148"/>
      <c r="F59" s="148"/>
      <c r="G59" s="148"/>
      <c r="H59" s="148"/>
      <c r="I59" s="148"/>
      <c r="J59" s="148"/>
      <c r="K59" s="148" t="s">
        <v>29</v>
      </c>
      <c r="L59" s="148"/>
      <c r="M59" s="148"/>
      <c r="N59" s="148">
        <v>39.1</v>
      </c>
      <c r="O59" s="148"/>
      <c r="P59" s="148"/>
      <c r="Q59" s="148"/>
      <c r="R59" s="148">
        <v>1.89E-2</v>
      </c>
      <c r="S59" s="148"/>
      <c r="T59" s="148"/>
      <c r="U59" s="148"/>
    </row>
    <row r="60" spans="1:35">
      <c r="B60" s="148" t="s">
        <v>21</v>
      </c>
      <c r="C60" s="148"/>
      <c r="D60" s="148"/>
      <c r="E60" s="148"/>
      <c r="F60" s="148"/>
      <c r="G60" s="148"/>
      <c r="H60" s="148"/>
      <c r="I60" s="148"/>
      <c r="J60" s="148"/>
      <c r="K60" s="148" t="s">
        <v>29</v>
      </c>
      <c r="L60" s="148"/>
      <c r="M60" s="148"/>
      <c r="N60" s="148">
        <v>41.9</v>
      </c>
      <c r="O60" s="148"/>
      <c r="P60" s="148"/>
      <c r="Q60" s="148"/>
      <c r="R60" s="148">
        <v>1.95E-2</v>
      </c>
      <c r="S60" s="148"/>
      <c r="T60" s="148"/>
      <c r="U60" s="148"/>
    </row>
    <row r="61" spans="1:35">
      <c r="B61" s="148" t="s">
        <v>22</v>
      </c>
      <c r="C61" s="148"/>
      <c r="D61" s="148"/>
      <c r="E61" s="148"/>
      <c r="F61" s="148"/>
      <c r="G61" s="148"/>
      <c r="H61" s="148"/>
      <c r="I61" s="148"/>
      <c r="J61" s="148"/>
      <c r="K61" s="148" t="s">
        <v>26</v>
      </c>
      <c r="L61" s="148"/>
      <c r="M61" s="148"/>
      <c r="N61" s="148">
        <v>50.8</v>
      </c>
      <c r="O61" s="148"/>
      <c r="P61" s="148"/>
      <c r="Q61" s="148"/>
      <c r="R61" s="148">
        <v>1.61E-2</v>
      </c>
      <c r="S61" s="148"/>
      <c r="T61" s="148"/>
      <c r="U61" s="148"/>
    </row>
    <row r="62" spans="1:35">
      <c r="B62" s="148" t="s">
        <v>23</v>
      </c>
      <c r="C62" s="148"/>
      <c r="D62" s="148"/>
      <c r="E62" s="148"/>
      <c r="F62" s="148"/>
      <c r="G62" s="148"/>
      <c r="H62" s="148"/>
      <c r="I62" s="148"/>
      <c r="J62" s="148"/>
      <c r="K62" s="148" t="s">
        <v>26</v>
      </c>
      <c r="L62" s="148"/>
      <c r="M62" s="148"/>
      <c r="N62" s="148">
        <v>54.6</v>
      </c>
      <c r="O62" s="148"/>
      <c r="P62" s="148"/>
      <c r="Q62" s="148"/>
      <c r="R62" s="148">
        <v>1.35E-2</v>
      </c>
      <c r="S62" s="148"/>
      <c r="T62" s="148"/>
      <c r="U62" s="148"/>
    </row>
    <row r="63" spans="1:35" ht="15.75">
      <c r="B63" s="148" t="s">
        <v>24</v>
      </c>
      <c r="C63" s="148"/>
      <c r="D63" s="148"/>
      <c r="E63" s="148"/>
      <c r="F63" s="148"/>
      <c r="G63" s="148"/>
      <c r="H63" s="148"/>
      <c r="I63" s="148"/>
      <c r="J63" s="148"/>
      <c r="K63" s="148" t="s">
        <v>70</v>
      </c>
      <c r="L63" s="148"/>
      <c r="M63" s="148"/>
      <c r="N63" s="148">
        <v>45</v>
      </c>
      <c r="O63" s="148"/>
      <c r="P63" s="148"/>
      <c r="Q63" s="148"/>
      <c r="R63" s="148">
        <v>1.3599999999999999E-2</v>
      </c>
      <c r="S63" s="148"/>
      <c r="T63" s="148"/>
      <c r="U63" s="148"/>
    </row>
  </sheetData>
  <sheetProtection algorithmName="SHA-512" hashValue="oAbESgRnkLJ9gaC3jGUaPbVOc8+hIuIqBGezqs9X6MPxHJheRL0PmcevYpkWlzw9YjzJ68iwXB2VbdBzfMchfQ==" saltValue="+vOff8ECuX3RH75ap+Vh9Q==" spinCount="100000" sheet="1" objects="1" scenarios="1" selectLockedCells="1"/>
  <mergeCells count="90">
    <mergeCell ref="Z9:AC9"/>
    <mergeCell ref="AA1:AI2"/>
    <mergeCell ref="I12:AC12"/>
    <mergeCell ref="I13:P13"/>
    <mergeCell ref="B15:E15"/>
    <mergeCell ref="F15:G15"/>
    <mergeCell ref="I15:K15"/>
    <mergeCell ref="N15:P15"/>
    <mergeCell ref="Z15:AC15"/>
    <mergeCell ref="A3:AI3"/>
    <mergeCell ref="I6:AC6"/>
    <mergeCell ref="I7:P7"/>
    <mergeCell ref="B9:E9"/>
    <mergeCell ref="F9:G9"/>
    <mergeCell ref="I9:K9"/>
    <mergeCell ref="N9:P9"/>
    <mergeCell ref="R25:Y26"/>
    <mergeCell ref="Z25:AE26"/>
    <mergeCell ref="AF25:AI26"/>
    <mergeCell ref="A28:AI28"/>
    <mergeCell ref="I18:AC18"/>
    <mergeCell ref="I19:P19"/>
    <mergeCell ref="B21:E21"/>
    <mergeCell ref="F21:G21"/>
    <mergeCell ref="I21:K21"/>
    <mergeCell ref="N21:P21"/>
    <mergeCell ref="Z21:AC21"/>
    <mergeCell ref="I31:AC31"/>
    <mergeCell ref="I32:P32"/>
    <mergeCell ref="B34:E34"/>
    <mergeCell ref="F34:G34"/>
    <mergeCell ref="I34:K34"/>
    <mergeCell ref="N34:P34"/>
    <mergeCell ref="Z34:AC34"/>
    <mergeCell ref="I37:AC37"/>
    <mergeCell ref="I38:P38"/>
    <mergeCell ref="B40:E40"/>
    <mergeCell ref="F40:G40"/>
    <mergeCell ref="I40:K40"/>
    <mergeCell ref="N40:P40"/>
    <mergeCell ref="Z40:AC40"/>
    <mergeCell ref="B53:K53"/>
    <mergeCell ref="N53:W53"/>
    <mergeCell ref="Z53:AI53"/>
    <mergeCell ref="I43:AC43"/>
    <mergeCell ref="I44:P44"/>
    <mergeCell ref="B46:E46"/>
    <mergeCell ref="F46:G46"/>
    <mergeCell ref="I46:K46"/>
    <mergeCell ref="N46:P46"/>
    <mergeCell ref="Z46:AC46"/>
    <mergeCell ref="X54:Y55"/>
    <mergeCell ref="R50:Y51"/>
    <mergeCell ref="Z50:AE51"/>
    <mergeCell ref="AF50:AI51"/>
    <mergeCell ref="Z54:AE55"/>
    <mergeCell ref="AF54:AI55"/>
    <mergeCell ref="B57:J57"/>
    <mergeCell ref="K57:M57"/>
    <mergeCell ref="N57:Q57"/>
    <mergeCell ref="R57:U57"/>
    <mergeCell ref="B54:G55"/>
    <mergeCell ref="H54:K55"/>
    <mergeCell ref="L54:M55"/>
    <mergeCell ref="N54:S55"/>
    <mergeCell ref="T54:W55"/>
    <mergeCell ref="B58:J58"/>
    <mergeCell ref="K58:M58"/>
    <mergeCell ref="N58:Q58"/>
    <mergeCell ref="R58:U58"/>
    <mergeCell ref="B59:J59"/>
    <mergeCell ref="K59:M59"/>
    <mergeCell ref="N59:Q59"/>
    <mergeCell ref="R59:U59"/>
    <mergeCell ref="B60:J60"/>
    <mergeCell ref="K60:M60"/>
    <mergeCell ref="N60:Q60"/>
    <mergeCell ref="R60:U60"/>
    <mergeCell ref="B61:J61"/>
    <mergeCell ref="K61:M61"/>
    <mergeCell ref="N61:Q61"/>
    <mergeCell ref="R61:U61"/>
    <mergeCell ref="B62:J62"/>
    <mergeCell ref="K62:M62"/>
    <mergeCell ref="N62:Q62"/>
    <mergeCell ref="R62:U62"/>
    <mergeCell ref="B63:J63"/>
    <mergeCell ref="K63:M63"/>
    <mergeCell ref="N63:Q63"/>
    <mergeCell ref="R63:U63"/>
  </mergeCells>
  <phoneticPr fontId="9"/>
  <conditionalFormatting sqref="I6:AC6 I7:P7 B9:E9 I12:AC12 I13:P13 B15:E15 I18:AC18 I19:P19 B21:E21 I31:AC31 I32:P32 I37:AC37 I38:P38 B34:E34 B40:E40 I43:AC43 I44:P44 B46:E46">
    <cfRule type="containsBlanks" dxfId="5" priority="1">
      <formula>LEN(TRIM(B6))=0</formula>
    </cfRule>
  </conditionalFormatting>
  <dataValidations count="1">
    <dataValidation type="list" allowBlank="1" showInputMessage="1" sqref="I7:P7 I44:P44 I13:P13 I32:P32 I19:P19 I38:P38">
      <formula1>$B$58:$B$63</formula1>
    </dataValidation>
  </dataValidations>
  <printOptions horizont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L57"/>
  <sheetViews>
    <sheetView view="pageBreakPreview" zoomScale="85" zoomScaleNormal="100" zoomScaleSheetLayoutView="85" workbookViewId="0">
      <selection activeCell="AA14" sqref="AA14"/>
    </sheetView>
  </sheetViews>
  <sheetFormatPr defaultRowHeight="13.5"/>
  <cols>
    <col min="1" max="1" width="2.375" style="48" customWidth="1"/>
    <col min="2" max="33" width="2.625" style="48" customWidth="1"/>
    <col min="34" max="34" width="2.125" style="48" customWidth="1"/>
    <col min="35" max="37" width="2.625" style="48" customWidth="1"/>
    <col min="38" max="16384" width="9" style="48"/>
  </cols>
  <sheetData>
    <row r="1" spans="1:38">
      <c r="AA1" s="49" t="s">
        <v>75</v>
      </c>
      <c r="AB1" s="50"/>
      <c r="AC1" s="50"/>
      <c r="AD1" s="50"/>
      <c r="AE1" s="50"/>
      <c r="AF1" s="50"/>
      <c r="AG1" s="50"/>
      <c r="AH1" s="51"/>
    </row>
    <row r="2" spans="1:38">
      <c r="AA2" s="52"/>
      <c r="AB2" s="53"/>
      <c r="AC2" s="53"/>
      <c r="AD2" s="53"/>
      <c r="AE2" s="53"/>
      <c r="AF2" s="53"/>
      <c r="AG2" s="53"/>
      <c r="AH2" s="54"/>
    </row>
    <row r="3" spans="1:38">
      <c r="A3" s="55" t="s">
        <v>80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7"/>
      <c r="AI3" s="58"/>
      <c r="AJ3" s="58"/>
      <c r="AK3" s="59"/>
      <c r="AL3" s="59"/>
    </row>
    <row r="4" spans="1:38">
      <c r="A4" s="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2"/>
    </row>
    <row r="5" spans="1:38">
      <c r="A5" s="1"/>
      <c r="B5" s="16" t="s">
        <v>101</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2"/>
    </row>
    <row r="6" spans="1:38">
      <c r="A6" s="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2"/>
    </row>
    <row r="7" spans="1:38">
      <c r="A7" s="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2"/>
    </row>
    <row r="8" spans="1:38">
      <c r="A8" s="1"/>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2"/>
    </row>
    <row r="9" spans="1:38">
      <c r="A9" s="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2"/>
    </row>
    <row r="10" spans="1:38">
      <c r="A10" s="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2"/>
    </row>
    <row r="11" spans="1:38">
      <c r="A11" s="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2"/>
    </row>
    <row r="12" spans="1:38">
      <c r="A12" s="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2"/>
    </row>
    <row r="13" spans="1:38">
      <c r="A13" s="1"/>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2"/>
    </row>
    <row r="14" spans="1:38">
      <c r="A14" s="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2"/>
    </row>
    <row r="15" spans="1:38">
      <c r="A15" s="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2"/>
    </row>
    <row r="16" spans="1:38">
      <c r="A16" s="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2"/>
    </row>
    <row r="17" spans="1:36">
      <c r="A17" s="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2"/>
    </row>
    <row r="18" spans="1:36">
      <c r="A18" s="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2"/>
    </row>
    <row r="19" spans="1:36">
      <c r="A19" s="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2"/>
    </row>
    <row r="20" spans="1:36">
      <c r="A20" s="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2"/>
    </row>
    <row r="21" spans="1:36">
      <c r="A21" s="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2"/>
    </row>
    <row r="22" spans="1:36">
      <c r="A22" s="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2"/>
    </row>
    <row r="23" spans="1:36">
      <c r="A23" s="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5"/>
    </row>
    <row r="24" spans="1:36">
      <c r="A24" s="66"/>
      <c r="B24" s="66"/>
      <c r="C24" s="66"/>
      <c r="D24" s="66"/>
      <c r="E24" s="66"/>
      <c r="F24" s="66"/>
      <c r="G24" s="66"/>
      <c r="H24" s="66"/>
      <c r="I24" s="66"/>
      <c r="J24" s="66"/>
      <c r="K24" s="66"/>
      <c r="L24" s="66"/>
      <c r="M24" s="66"/>
      <c r="N24" s="66"/>
      <c r="O24" s="66"/>
      <c r="P24" s="66"/>
      <c r="Q24" s="67" t="s">
        <v>94</v>
      </c>
      <c r="R24" s="67"/>
      <c r="S24" s="67"/>
      <c r="T24" s="67"/>
      <c r="U24" s="67"/>
      <c r="V24" s="67"/>
      <c r="W24" s="67"/>
      <c r="X24" s="67"/>
      <c r="Y24" s="31">
        <v>0</v>
      </c>
      <c r="Z24" s="32"/>
      <c r="AA24" s="32"/>
      <c r="AB24" s="32"/>
      <c r="AC24" s="32"/>
      <c r="AD24" s="32"/>
      <c r="AE24" s="70" t="s">
        <v>52</v>
      </c>
      <c r="AF24" s="70"/>
      <c r="AG24" s="70"/>
      <c r="AH24" s="71"/>
    </row>
    <row r="25" spans="1:36">
      <c r="A25" s="66"/>
      <c r="B25" s="66"/>
      <c r="C25" s="66"/>
      <c r="D25" s="66"/>
      <c r="E25" s="66"/>
      <c r="F25" s="66"/>
      <c r="G25" s="66"/>
      <c r="H25" s="66"/>
      <c r="I25" s="66"/>
      <c r="J25" s="66"/>
      <c r="K25" s="66"/>
      <c r="L25" s="66"/>
      <c r="M25" s="66"/>
      <c r="N25" s="66"/>
      <c r="O25" s="66"/>
      <c r="P25" s="66"/>
      <c r="Q25" s="72"/>
      <c r="R25" s="72"/>
      <c r="S25" s="72"/>
      <c r="T25" s="72"/>
      <c r="U25" s="72"/>
      <c r="V25" s="72"/>
      <c r="W25" s="72"/>
      <c r="X25" s="72"/>
      <c r="Y25" s="33"/>
      <c r="Z25" s="34"/>
      <c r="AA25" s="34"/>
      <c r="AB25" s="34"/>
      <c r="AC25" s="34"/>
      <c r="AD25" s="34"/>
      <c r="AE25" s="75"/>
      <c r="AF25" s="75"/>
      <c r="AG25" s="75"/>
      <c r="AH25" s="76"/>
    </row>
    <row r="26" spans="1:36">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row>
    <row r="27" spans="1:36">
      <c r="A27" s="55" t="s">
        <v>82</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7"/>
      <c r="AI27" s="58"/>
      <c r="AJ27" s="58"/>
    </row>
    <row r="28" spans="1:36">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8"/>
    </row>
    <row r="29" spans="1:36">
      <c r="A29" s="9"/>
      <c r="B29" s="10" t="s">
        <v>101</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1"/>
    </row>
    <row r="30" spans="1:36">
      <c r="A30" s="9"/>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1"/>
    </row>
    <row r="31" spans="1:36">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1"/>
    </row>
    <row r="32" spans="1:36">
      <c r="A32" s="9"/>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1"/>
    </row>
    <row r="33" spans="1:34">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1"/>
    </row>
    <row r="34" spans="1:34">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1"/>
    </row>
    <row r="35" spans="1:34">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1"/>
    </row>
    <row r="36" spans="1:34">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1"/>
    </row>
    <row r="37" spans="1:34">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1"/>
    </row>
    <row r="38" spans="1:34">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1"/>
    </row>
    <row r="39" spans="1:34">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1"/>
    </row>
    <row r="40" spans="1:34">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1"/>
    </row>
    <row r="41" spans="1:34">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1"/>
    </row>
    <row r="42" spans="1:34">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1"/>
    </row>
    <row r="43" spans="1:34">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1"/>
    </row>
    <row r="44" spans="1:34">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1"/>
    </row>
    <row r="45" spans="1:34">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1"/>
    </row>
    <row r="46" spans="1:34">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1"/>
    </row>
    <row r="47" spans="1:34">
      <c r="A47" s="12"/>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4"/>
    </row>
    <row r="48" spans="1:34">
      <c r="A48" s="66"/>
      <c r="B48" s="66"/>
      <c r="C48" s="66"/>
      <c r="D48" s="66"/>
      <c r="E48" s="66"/>
      <c r="F48" s="66"/>
      <c r="G48" s="66"/>
      <c r="H48" s="66"/>
      <c r="I48" s="66"/>
      <c r="J48" s="66"/>
      <c r="K48" s="66"/>
      <c r="L48" s="66"/>
      <c r="M48" s="66"/>
      <c r="N48" s="66"/>
      <c r="O48" s="66"/>
      <c r="P48" s="66"/>
      <c r="Q48" s="67" t="s">
        <v>96</v>
      </c>
      <c r="R48" s="67"/>
      <c r="S48" s="67"/>
      <c r="T48" s="67"/>
      <c r="U48" s="67"/>
      <c r="V48" s="67"/>
      <c r="W48" s="67"/>
      <c r="X48" s="67"/>
      <c r="Y48" s="31">
        <v>0</v>
      </c>
      <c r="Z48" s="32"/>
      <c r="AA48" s="32"/>
      <c r="AB48" s="32"/>
      <c r="AC48" s="32"/>
      <c r="AD48" s="32"/>
      <c r="AE48" s="70" t="s">
        <v>52</v>
      </c>
      <c r="AF48" s="70"/>
      <c r="AG48" s="70"/>
      <c r="AH48" s="71"/>
    </row>
    <row r="49" spans="1:34">
      <c r="A49" s="66"/>
      <c r="B49" s="66"/>
      <c r="C49" s="66"/>
      <c r="D49" s="66"/>
      <c r="E49" s="66"/>
      <c r="F49" s="66"/>
      <c r="G49" s="66"/>
      <c r="H49" s="66"/>
      <c r="I49" s="66"/>
      <c r="J49" s="66"/>
      <c r="K49" s="66"/>
      <c r="L49" s="66"/>
      <c r="M49" s="66"/>
      <c r="N49" s="66"/>
      <c r="O49" s="66"/>
      <c r="P49" s="66"/>
      <c r="Q49" s="72"/>
      <c r="R49" s="72"/>
      <c r="S49" s="72"/>
      <c r="T49" s="72"/>
      <c r="U49" s="72"/>
      <c r="V49" s="72"/>
      <c r="W49" s="72"/>
      <c r="X49" s="72"/>
      <c r="Y49" s="33"/>
      <c r="Z49" s="34"/>
      <c r="AA49" s="34"/>
      <c r="AB49" s="34"/>
      <c r="AC49" s="34"/>
      <c r="AD49" s="34"/>
      <c r="AE49" s="75"/>
      <c r="AF49" s="75"/>
      <c r="AG49" s="75"/>
      <c r="AH49" s="76"/>
    </row>
    <row r="50" spans="1:34" ht="14.25" thickBot="1">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row>
    <row r="51" spans="1:34" ht="17.25" thickTop="1">
      <c r="A51" s="83" t="s">
        <v>94</v>
      </c>
      <c r="B51" s="83"/>
      <c r="C51" s="83"/>
      <c r="D51" s="83"/>
      <c r="E51" s="83"/>
      <c r="F51" s="83"/>
      <c r="G51" s="83"/>
      <c r="H51" s="83"/>
      <c r="I51" s="83"/>
      <c r="J51" s="83"/>
      <c r="M51" s="84" t="s">
        <v>96</v>
      </c>
      <c r="N51" s="85"/>
      <c r="O51" s="85"/>
      <c r="P51" s="85"/>
      <c r="Q51" s="85"/>
      <c r="R51" s="85"/>
      <c r="S51" s="85"/>
      <c r="T51" s="85"/>
      <c r="U51" s="85"/>
      <c r="V51" s="86"/>
      <c r="Y51" s="87" t="s">
        <v>57</v>
      </c>
      <c r="Z51" s="88"/>
      <c r="AA51" s="88"/>
      <c r="AB51" s="88"/>
      <c r="AC51" s="88"/>
      <c r="AD51" s="88"/>
      <c r="AE51" s="88"/>
      <c r="AF51" s="88"/>
      <c r="AG51" s="88"/>
      <c r="AH51" s="89"/>
    </row>
    <row r="52" spans="1:34">
      <c r="A52" s="90">
        <f>ROUND(Y24,1)</f>
        <v>0</v>
      </c>
      <c r="B52" s="91"/>
      <c r="C52" s="91"/>
      <c r="D52" s="91"/>
      <c r="E52" s="91"/>
      <c r="F52" s="91"/>
      <c r="G52" s="70" t="s">
        <v>52</v>
      </c>
      <c r="H52" s="70"/>
      <c r="I52" s="70"/>
      <c r="J52" s="71"/>
      <c r="K52" s="92" t="s">
        <v>1</v>
      </c>
      <c r="L52" s="71"/>
      <c r="M52" s="90">
        <f>ROUND(Y48,1)</f>
        <v>0</v>
      </c>
      <c r="N52" s="91"/>
      <c r="O52" s="91"/>
      <c r="P52" s="91"/>
      <c r="Q52" s="91"/>
      <c r="R52" s="91"/>
      <c r="S52" s="70" t="s">
        <v>52</v>
      </c>
      <c r="T52" s="70"/>
      <c r="U52" s="70"/>
      <c r="V52" s="71"/>
      <c r="W52" s="92" t="s">
        <v>0</v>
      </c>
      <c r="X52" s="70"/>
      <c r="Y52" s="93">
        <f>A52-M52</f>
        <v>0</v>
      </c>
      <c r="Z52" s="94"/>
      <c r="AA52" s="94"/>
      <c r="AB52" s="94"/>
      <c r="AC52" s="94"/>
      <c r="AD52" s="94"/>
      <c r="AE52" s="95" t="s">
        <v>52</v>
      </c>
      <c r="AF52" s="95"/>
      <c r="AG52" s="95"/>
      <c r="AH52" s="96"/>
    </row>
    <row r="53" spans="1:34" ht="14.25" thickBot="1">
      <c r="A53" s="97"/>
      <c r="B53" s="98"/>
      <c r="C53" s="98"/>
      <c r="D53" s="98"/>
      <c r="E53" s="98"/>
      <c r="F53" s="98"/>
      <c r="G53" s="75"/>
      <c r="H53" s="75"/>
      <c r="I53" s="75"/>
      <c r="J53" s="76"/>
      <c r="K53" s="92"/>
      <c r="L53" s="71"/>
      <c r="M53" s="97"/>
      <c r="N53" s="98"/>
      <c r="O53" s="98"/>
      <c r="P53" s="98"/>
      <c r="Q53" s="98"/>
      <c r="R53" s="98"/>
      <c r="S53" s="75"/>
      <c r="T53" s="75"/>
      <c r="U53" s="75"/>
      <c r="V53" s="76"/>
      <c r="W53" s="92"/>
      <c r="X53" s="70"/>
      <c r="Y53" s="99"/>
      <c r="Z53" s="100"/>
      <c r="AA53" s="100"/>
      <c r="AB53" s="100"/>
      <c r="AC53" s="100"/>
      <c r="AD53" s="100"/>
      <c r="AE53" s="101"/>
      <c r="AF53" s="101"/>
      <c r="AG53" s="101"/>
      <c r="AH53" s="102"/>
    </row>
    <row r="54" spans="1:34" ht="14.25" thickTop="1"/>
    <row r="55" spans="1:34">
      <c r="B55" s="103"/>
      <c r="C55" s="103"/>
    </row>
    <row r="56" spans="1:34" s="104" customFormat="1">
      <c r="B56" s="105"/>
      <c r="C56" s="105"/>
    </row>
    <row r="57" spans="1:34">
      <c r="B57" s="103"/>
      <c r="C57" s="103"/>
    </row>
  </sheetData>
  <sheetProtection algorithmName="SHA-512" hashValue="oIXjJnYl5rSNHyYVuic289HiGvd0q8F8GbzX/hES6QXievxzMxftCqLloTx+bsXVgll8N2FyLdQznjK24hoAzw==" saltValue="lhRO0kgRkG8fhB14uxtaGg==" spinCount="100000" sheet="1" objects="1" scenarios="1" deleteRows="0" selectLockedCells="1"/>
  <mergeCells count="20">
    <mergeCell ref="M52:R53"/>
    <mergeCell ref="Y52:AD53"/>
    <mergeCell ref="Y48:AD49"/>
    <mergeCell ref="K52:L53"/>
    <mergeCell ref="A52:F53"/>
    <mergeCell ref="S52:V53"/>
    <mergeCell ref="Y51:AH51"/>
    <mergeCell ref="AA1:AH2"/>
    <mergeCell ref="AE52:AH53"/>
    <mergeCell ref="Q48:X49"/>
    <mergeCell ref="W52:X53"/>
    <mergeCell ref="AE48:AH49"/>
    <mergeCell ref="A3:AH3"/>
    <mergeCell ref="A27:AH27"/>
    <mergeCell ref="Q24:X25"/>
    <mergeCell ref="AE24:AH25"/>
    <mergeCell ref="Y24:AD25"/>
    <mergeCell ref="G52:J53"/>
    <mergeCell ref="A51:J51"/>
    <mergeCell ref="M51:V51"/>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合計</vt:lpstr>
      <vt:lpstr>１－１高機能換気設備（消費電力量分）</vt:lpstr>
      <vt:lpstr>１－２高機能換気設備（熱回収量分）</vt:lpstr>
      <vt:lpstr>２空調設備</vt:lpstr>
      <vt:lpstr>３照明設備</vt:lpstr>
      <vt:lpstr>４その他設備（電気系）</vt:lpstr>
      <vt:lpstr>５その他設備（燃料系） </vt:lpstr>
      <vt:lpstr>６任意様式</vt:lpstr>
      <vt:lpstr>'１－１高機能換気設備（消費電力量分）'!Print_Area</vt:lpstr>
      <vt:lpstr>'１－２高機能換気設備（熱回収量分）'!Print_Area</vt:lpstr>
      <vt:lpstr>'２空調設備'!Print_Area</vt:lpstr>
      <vt:lpstr>'３照明設備'!Print_Area</vt:lpstr>
      <vt:lpstr>'４その他設備（電気系）'!Print_Area</vt:lpstr>
      <vt:lpstr>'５その他設備（燃料系） '!Print_Area</vt:lpstr>
      <vt:lpstr>'６任意様式'!Print_Area</vt:lpstr>
      <vt:lpstr>合計!Print_Area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oa</cp:lastModifiedBy>
  <cp:lastPrinted>2020-10-27T09:24:18Z</cp:lastPrinted>
  <dcterms:created xsi:type="dcterms:W3CDTF">2013-01-29T04:15:39Z</dcterms:created>
  <dcterms:modified xsi:type="dcterms:W3CDTF">2020-10-27T09:38:48Z</dcterms:modified>
</cp:coreProperties>
</file>