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E08FDD5D-FEB3-47AF-A707-A7684FA308F6}" xr6:coauthVersionLast="47" xr6:coauthVersionMax="47" xr10:uidLastSave="{00000000-0000-0000-0000-000000000000}"/>
  <workbookProtection workbookAlgorithmName="SHA-512" workbookHashValue="Obo1JvjpE3P/8b/zONl6ON4y4DHi3N/dXgfl8mb2R9rS/XTzemd6+QKobuwgVOtuKRh6Cpwxs7/WnYfYghbC2Q==" workbookSaltValue="JeuLnzKq+aMbsTrl3Y25nA==" workbookSpinCount="100000" lockStructure="1"/>
  <bookViews>
    <workbookView xWindow="-103" yWindow="-103" windowWidth="19543" windowHeight="1309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FL32" i="4" l="1"/>
  <c r="FL54" i="4"/>
  <c r="CS78" i="4"/>
  <c r="BX54" i="4"/>
  <c r="MN54" i="4"/>
  <c r="MN32" i="4"/>
  <c r="MH78" i="4"/>
  <c r="IZ54" i="4"/>
  <c r="IZ32" i="4"/>
  <c r="HM78" i="4"/>
  <c r="BX32" i="4"/>
  <c r="C11" i="5"/>
  <c r="D11" i="5"/>
  <c r="E11" i="5"/>
  <c r="B11" i="5"/>
  <c r="JJ78" i="4" l="1"/>
  <c r="GR54" i="4"/>
  <c r="GR32" i="4"/>
  <c r="EO78" i="4"/>
  <c r="DD54" i="4"/>
  <c r="P54" i="4"/>
  <c r="P32" i="4"/>
  <c r="U78" i="4"/>
  <c r="KF54" i="4"/>
  <c r="KF32" i="4"/>
  <c r="DD32" i="4"/>
  <c r="AE32" i="4"/>
  <c r="KU54" i="4"/>
  <c r="KC78" i="4"/>
  <c r="HG54" i="4"/>
  <c r="HG32" i="4"/>
  <c r="FH78" i="4"/>
  <c r="DS54" i="4"/>
  <c r="DS32" i="4"/>
  <c r="AN78" i="4"/>
  <c r="AE54" i="4"/>
  <c r="KU32" i="4"/>
  <c r="LO78" i="4"/>
  <c r="EW54" i="4"/>
  <c r="EW32" i="4"/>
  <c r="GT78" i="4"/>
  <c r="BZ78" i="4"/>
  <c r="BI54" i="4"/>
  <c r="BI32" i="4"/>
  <c r="LY54" i="4"/>
  <c r="LY32" i="4"/>
  <c r="IK54" i="4"/>
  <c r="IK32" i="4"/>
  <c r="AT54" i="4"/>
  <c r="AT32" i="4"/>
  <c r="LJ54" i="4"/>
  <c r="LJ32" i="4"/>
  <c r="KV78" i="4"/>
  <c r="HV32" i="4"/>
  <c r="GA78" i="4"/>
  <c r="EH54" i="4"/>
  <c r="EH32" i="4"/>
  <c r="BG78" i="4"/>
  <c r="HV54"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<sst xmlns="http://schemas.openxmlformats.org/spreadsheetml/2006/main" count="325" uniqueCount="183">
  <si>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</si>
  <si>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</si>
  <si>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</si>
  <si>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</si>
  <si>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</si>
  <si>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</si>
  <si>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</si>
  <si>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</si>
  <si>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</si>
  <si>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</si>
  <si>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</si>
  <si>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</si>
  <si>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</si>
  <si>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</si>
  <si>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</si>
  <si>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</si>
  <si>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</si>
  <si>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</si>
  <si>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</si>
  <si>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</si>
  <si>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</si>
  <si>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</si>
  <si>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</si>
  <si>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</si>
  <si>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</si>
  <si>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</si>
  <si>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</si>
  <si>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</si>
  <si>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</si>
  <si>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</si>
  <si>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</si>
  <si>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</si>
  <si>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</si>
  <si>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</si>
  <si>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</si>
  <si>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</si>
  <si>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</si>
  <si>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</si>
  <si>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</si>
  <si>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</si>
  <si>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</si>
  <si>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</si>
  <si>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</si>
  <si>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</si>
  <si>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</si>
  <si>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</si>
  <si>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</si>
  <si>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</si>
  <si>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</si>
  <si>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</si>
  <si>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</si>
  <si>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</si>
  <si>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</si>
  <si>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</si>
  <si>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</si>
  <si>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</si>
  <si>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</si>
  <si>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</si>
  <si>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</si>
  <si>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</si>
  <si>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</si>
  <si>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</si>
  <si>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</si>
  <si>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</si>
  <si>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</si>
  <si>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</si>
  <si>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</si>
  <si>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</si>
  <si>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</si>
  <si>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</si>
  <si>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</si>
  <si>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</si>
  <si>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</si>
  <si>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</si>
  <si>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</si>
  <si>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</si>
  <si>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</si>
  <si>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</si>
  <si>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</si>
  <si>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</si>
  <si>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</si>
  <si>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</si>
  <si>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</si>
  <si>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</si>
  <si>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</si>
  <si>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</si>
  <si>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</si>
  <si>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</si>
  <si>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</si>
  <si>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</si>
  <si>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</si>
  <si>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</si>
  <si>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</si>
  <si>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</si>
  <si>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</si>
  <si>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</si>
  <si>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</si>
  <si>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</si>
  <si>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</si>
  <si>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</si>
  <si>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</si>
  <si>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</si>
  <si>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</si>
  <si>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</si>
  <si>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</si>
  <si>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</si>
  <si>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</si>
  <si>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</si>
  <si>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</si>
  <si>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</si>
  <si>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</si>
  <si>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</si>
  <si>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</si>
  <si>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</si>
  <si>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</si>
  <si>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</si>
  <si>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</si>
  <si>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</si>
  <si>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</si>
  <si>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</si>
  <si>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</si>
  <si>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</si>
  <si>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</si>
  <si>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</si>
  <si>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</si>
  <si>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</si>
  <si>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</si>
  <si>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</si>
  <si>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</si>
  <si>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</si>
  <si>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</si>
  <si>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</si>
  <si>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</si>
  <si>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</si>
  <si>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</si>
  <si>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</si>
  <si>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</si>
  <si>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</si>
  <si>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</si>
  <si>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</si>
  <si>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</si>
  <si>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</si>
  <si>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</si>
  <si>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</si>
  <si>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</si>
  <si>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</si>
  <si>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</si>
  <si>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</si>
  <si>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</si>
  <si>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</si>
  <si>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</si>
  <si>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</si>
  <si>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</si>
  <si>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</si>
  <si>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</si>
  <si>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</si>
  <si>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</si>
  <si>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</si>
  <si>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</si>
  <si>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</si>
  <si>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</si>
  <si>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豊橋市</t>
  </si>
  <si>
    <t>豊橋市民病院</t>
  </si>
  <si>
    <t>当然財務</t>
  </si>
  <si>
    <t>病院事業</t>
  </si>
  <si>
    <t>一般病院</t>
  </si>
  <si>
    <t>500床以上</t>
  </si>
  <si>
    <t>非設置</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</si>
  <si>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</si>
  <si>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</si>
  <si>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</si>
  <si>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</si>
  <si>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</si>
  <si>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</si>
  <si>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</si>
  <si>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</si>
  <si>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</si>
  <si>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</si>
  <si>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</si>
  <si>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住民の生命と健康を守ることを目的に、救急医療、周産期医療及び災害・感染症発生時の医療などの政策的な医療を担うともに、高度急性期及び急性期医療に重点的に対応している。また、地域連携を強化するとともに、臨床研修指定病院として人材の育成に力を注ぎ、医師が不足する地域に対して医師を派遣するなど、東三河の地域医療を支える中核病院としての役割を果たしている。
・新型コロナウイルス感染症への対応については、令和２年度から県より「重点医療機関」に指定され、専用病床において陽性患者の受け入れを行っている。</t>
    <rPh sb="1" eb="5">
      <t>チイキジュウミン</t>
    </rPh>
    <rPh sb="6" eb="8">
      <t>セイメイ</t>
    </rPh>
    <rPh sb="9" eb="11">
      <t>ケンコウ</t>
    </rPh>
    <rPh sb="12" eb="13">
      <t>マモ</t>
    </rPh>
    <rPh sb="17" eb="19">
      <t>モクテキ</t>
    </rPh>
    <rPh sb="23" eb="25">
      <t>イリョウ</t>
    </rPh>
    <rPh sb="31" eb="32">
      <t>オヨ</t>
    </rPh>
    <rPh sb="33" eb="35">
      <t>サイガイ</t>
    </rPh>
    <rPh sb="36" eb="39">
      <t>カンセンショウ</t>
    </rPh>
    <rPh sb="39" eb="42">
      <t>ハッセイジ</t>
    </rPh>
    <rPh sb="43" eb="45">
      <t>イリョウ</t>
    </rPh>
    <rPh sb="48" eb="50">
      <t>セイサク</t>
    </rPh>
    <rPh sb="50" eb="51">
      <t>テキ</t>
    </rPh>
    <rPh sb="52" eb="54">
      <t>イリョウ</t>
    </rPh>
    <rPh sb="55" eb="56">
      <t>ニナ</t>
    </rPh>
    <rPh sb="74" eb="77">
      <t>ジュウテンテキ</t>
    </rPh>
    <rPh sb="78" eb="80">
      <t>タイオウ</t>
    </rPh>
    <rPh sb="88" eb="90">
      <t>チイキ</t>
    </rPh>
    <rPh sb="90" eb="92">
      <t>レンケイ</t>
    </rPh>
    <rPh sb="93" eb="95">
      <t>キョウカ</t>
    </rPh>
    <rPh sb="102" eb="106">
      <t>リンショウケンシュウ</t>
    </rPh>
    <rPh sb="106" eb="110">
      <t>シテイビョウイン</t>
    </rPh>
    <rPh sb="113" eb="115">
      <t>ジンザイ</t>
    </rPh>
    <rPh sb="116" eb="118">
      <t>イクセイ</t>
    </rPh>
    <rPh sb="119" eb="120">
      <t>チカラ</t>
    </rPh>
    <rPh sb="121" eb="122">
      <t>ソソ</t>
    </rPh>
    <rPh sb="124" eb="126">
      <t>イシ</t>
    </rPh>
    <rPh sb="127" eb="129">
      <t>フソク</t>
    </rPh>
    <rPh sb="131" eb="133">
      <t>チイキ</t>
    </rPh>
    <rPh sb="134" eb="135">
      <t>タイ</t>
    </rPh>
    <rPh sb="137" eb="139">
      <t>イシ</t>
    </rPh>
    <rPh sb="140" eb="142">
      <t>ハケン</t>
    </rPh>
    <rPh sb="147" eb="150">
      <t>ヒガシミカワ</t>
    </rPh>
    <rPh sb="151" eb="155">
      <t>チイキイリョウ</t>
    </rPh>
    <rPh sb="156" eb="157">
      <t>ササ</t>
    </rPh>
    <rPh sb="159" eb="161">
      <t>チュウカク</t>
    </rPh>
    <rPh sb="161" eb="163">
      <t>ビョウイン</t>
    </rPh>
    <rPh sb="167" eb="169">
      <t>ヤクワリ</t>
    </rPh>
    <rPh sb="170" eb="171">
      <t>ハ</t>
    </rPh>
    <rPh sb="179" eb="181">
      <t>シンガタ</t>
    </rPh>
    <rPh sb="188" eb="191">
      <t>カンセンショウ</t>
    </rPh>
    <rPh sb="193" eb="195">
      <t>タイオウ</t>
    </rPh>
    <rPh sb="243" eb="244">
      <t>オコナ</t>
    </rPh>
    <phoneticPr fontId="5"/>
  </si>
  <si>
    <t>・依然として新型コロナウイルス感染症の影響を大きく受ける中で入院患者数は減少したが、入院・外来ともに患者１人１日あたり収益は増加し、医業収支は改善した。また、病床確保料等の補助金により医業外収益も増加したため、経常収支については12年連続の黒字を計上することができた。
・今後も改革プランに掲げる東三河地域の地域医療を支える中核病院としての役割を着実に果たすため、新たな施設基準の取得による収入確保に努めるほか、ベンチマークシステムの積極的な活用により材料費を抑制するなど、更なる経営基盤の強化に向けた取り組みを推進し、安定的かつ良質な医療を継続して提供できる体制の整備に努める。
令和２年度　第３次豊橋市民病院改革プラン策定済
令和５年度　経営強化プラン策定予定</t>
    <rPh sb="1" eb="3">
      <t>イゼン</t>
    </rPh>
    <rPh sb="6" eb="8">
      <t>シンガタ</t>
    </rPh>
    <rPh sb="15" eb="18">
      <t>カンセンショウ</t>
    </rPh>
    <rPh sb="19" eb="21">
      <t>エイキョウ</t>
    </rPh>
    <rPh sb="22" eb="23">
      <t>オオ</t>
    </rPh>
    <rPh sb="25" eb="26">
      <t>ウ</t>
    </rPh>
    <rPh sb="28" eb="29">
      <t>ナカ</t>
    </rPh>
    <rPh sb="30" eb="35">
      <t>ニュウインカンジャスウ</t>
    </rPh>
    <rPh sb="36" eb="38">
      <t>ゲンショウ</t>
    </rPh>
    <rPh sb="42" eb="44">
      <t>ニュウイン</t>
    </rPh>
    <rPh sb="45" eb="47">
      <t>ガイライ</t>
    </rPh>
    <rPh sb="50" eb="52">
      <t>カンジャ</t>
    </rPh>
    <rPh sb="53" eb="54">
      <t>ニン</t>
    </rPh>
    <rPh sb="55" eb="56">
      <t>ニチ</t>
    </rPh>
    <rPh sb="59" eb="61">
      <t>シュウエキ</t>
    </rPh>
    <rPh sb="62" eb="64">
      <t>ゾウカ</t>
    </rPh>
    <rPh sb="66" eb="70">
      <t>イギョウシュウシ</t>
    </rPh>
    <rPh sb="71" eb="73">
      <t>カイゼン</t>
    </rPh>
    <rPh sb="84" eb="85">
      <t>トウ</t>
    </rPh>
    <rPh sb="92" eb="97">
      <t>イギョウガイシュウエキ</t>
    </rPh>
    <rPh sb="98" eb="100">
      <t>ゾウカ</t>
    </rPh>
    <rPh sb="116" eb="117">
      <t>ネン</t>
    </rPh>
    <rPh sb="117" eb="119">
      <t>レンゾク</t>
    </rPh>
    <rPh sb="136" eb="138">
      <t>コンゴ</t>
    </rPh>
    <rPh sb="154" eb="158">
      <t>チイキイリョウ</t>
    </rPh>
    <rPh sb="159" eb="160">
      <t>ササ</t>
    </rPh>
    <rPh sb="182" eb="183">
      <t>アラ</t>
    </rPh>
    <rPh sb="185" eb="189">
      <t>シセツキジュン</t>
    </rPh>
    <rPh sb="190" eb="192">
      <t>シュトク</t>
    </rPh>
    <rPh sb="195" eb="199">
      <t>シュウニュウカクホ</t>
    </rPh>
    <rPh sb="200" eb="201">
      <t>ツト</t>
    </rPh>
    <rPh sb="256" eb="258">
      <t>スイシン</t>
    </rPh>
    <rPh sb="316" eb="318">
      <t>レイワ</t>
    </rPh>
    <rPh sb="319" eb="321">
      <t>ネンド</t>
    </rPh>
    <rPh sb="322" eb="326">
      <t>ケイエイキョウカ</t>
    </rPh>
    <phoneticPr fontId="5"/>
  </si>
  <si>
    <t>・新型コロナウイルス感染症陽性患者の受入病床確保に伴う休床等により、入院患者数減少の状況が継続したため④病床利用率は微減となったが、診療報酬上の特例等により⑤入院患者１人１日あたり収益は増加した。また、外来については患者数の回復に加え⑥外来患者１人１日あたり収益も増加し、入院・外来収益がともに向上した結果、②医業収支比率は上昇した。これに加えて、病床確保料等補助金により医業外収益が増加したため①経常収支比率についても大幅に上昇し、引き続き100％超を維持している。
・⑤入院患者１人１日当たり収益は平均値を下回っているため、効率的なベッドコントロールや地域連携推進による平均在院日数の短縮等により収益の向上に努める。
・⑧材料費対医業収益比率について、ベンチマークシステムに加え共同購入方式を導入したが平均値を上回っているため、引き続き材料費の節減に努める必要がある。</t>
    <rPh sb="13" eb="17">
      <t>ヨウセイカンジャ</t>
    </rPh>
    <rPh sb="18" eb="19">
      <t>ウ</t>
    </rPh>
    <rPh sb="19" eb="20">
      <t>イ</t>
    </rPh>
    <rPh sb="20" eb="22">
      <t>ビョウショウ</t>
    </rPh>
    <rPh sb="22" eb="24">
      <t>カクホ</t>
    </rPh>
    <rPh sb="25" eb="26">
      <t>トモナ</t>
    </rPh>
    <rPh sb="27" eb="28">
      <t>ヤス</t>
    </rPh>
    <rPh sb="28" eb="29">
      <t>ショウ</t>
    </rPh>
    <rPh sb="29" eb="30">
      <t>トウ</t>
    </rPh>
    <rPh sb="34" eb="39">
      <t>ニュウインカンジャスウ</t>
    </rPh>
    <rPh sb="39" eb="41">
      <t>ゲンショウ</t>
    </rPh>
    <rPh sb="42" eb="44">
      <t>ジョウキョウ</t>
    </rPh>
    <rPh sb="45" eb="47">
      <t>ケイゾク</t>
    </rPh>
    <rPh sb="58" eb="60">
      <t>ビゲン</t>
    </rPh>
    <rPh sb="66" eb="71">
      <t>シンリョウホウシュウジョウ</t>
    </rPh>
    <rPh sb="72" eb="74">
      <t>トクレイ</t>
    </rPh>
    <rPh sb="74" eb="75">
      <t>トウ</t>
    </rPh>
    <rPh sb="79" eb="83">
      <t>ニュウインカンジャ</t>
    </rPh>
    <rPh sb="84" eb="85">
      <t>ニン</t>
    </rPh>
    <rPh sb="86" eb="87">
      <t>ニチ</t>
    </rPh>
    <rPh sb="90" eb="92">
      <t>シュウエキ</t>
    </rPh>
    <rPh sb="93" eb="95">
      <t>ゾウカ</t>
    </rPh>
    <rPh sb="101" eb="103">
      <t>ガイライ</t>
    </rPh>
    <rPh sb="108" eb="111">
      <t>カンジャスウ</t>
    </rPh>
    <rPh sb="112" eb="114">
      <t>カイフク</t>
    </rPh>
    <rPh sb="115" eb="116">
      <t>クワ</t>
    </rPh>
    <rPh sb="132" eb="134">
      <t>ゾウカ</t>
    </rPh>
    <rPh sb="136" eb="138">
      <t>ニュウイン</t>
    </rPh>
    <rPh sb="139" eb="143">
      <t>ガイライシュウエキ</t>
    </rPh>
    <rPh sb="147" eb="149">
      <t>コウジョウ</t>
    </rPh>
    <rPh sb="151" eb="153">
      <t>ケッカ</t>
    </rPh>
    <rPh sb="155" eb="159">
      <t>イギョウシュウシ</t>
    </rPh>
    <rPh sb="159" eb="161">
      <t>ヒリツ</t>
    </rPh>
    <rPh sb="162" eb="164">
      <t>ジョウショウ</t>
    </rPh>
    <rPh sb="170" eb="171">
      <t>クワ</t>
    </rPh>
    <rPh sb="174" eb="178">
      <t>ビョウショウカクホ</t>
    </rPh>
    <rPh sb="178" eb="179">
      <t>リョウ</t>
    </rPh>
    <rPh sb="179" eb="180">
      <t>トウ</t>
    </rPh>
    <rPh sb="180" eb="183">
      <t>ホジョキン</t>
    </rPh>
    <rPh sb="186" eb="191">
      <t>イギョウガイシュウエキ</t>
    </rPh>
    <rPh sb="192" eb="194">
      <t>ゾウカ</t>
    </rPh>
    <rPh sb="199" eb="201">
      <t>ケイジョウ</t>
    </rPh>
    <rPh sb="201" eb="205">
      <t>シュウシヒリツ</t>
    </rPh>
    <rPh sb="210" eb="212">
      <t>オオハバ</t>
    </rPh>
    <rPh sb="213" eb="215">
      <t>ジョウショウ</t>
    </rPh>
    <rPh sb="339" eb="340">
      <t>クワ</t>
    </rPh>
    <rPh sb="366" eb="367">
      <t>ヒ</t>
    </rPh>
    <rPh sb="368" eb="369">
      <t>ツヅ</t>
    </rPh>
    <rPh sb="380" eb="382">
      <t>ヒツヨウ</t>
    </rPh>
    <phoneticPr fontId="5"/>
  </si>
  <si>
    <t xml:space="preserve">・本年度は、診療棟の外壁改修等工事及びエレベーター改修工事を実施するとともに、省エネルギー化の推進を図るため、民間企業の提案を選定し熱源機器の更新から運用・保守まで一括で管理させるエネルギーサービス事業を導入した。
・①有形固定資産減価償却率及び②器械備品減価償却率は経年増加しており平均値を上回っているが、引き続きエレベーター改修工事等の施設改修工事を施工するとともに医療器械備品を順次更新するなど、老朽化に対しては計画的に対応していく予定である。
・②器械備品減価償却率の大幅な増加は、令和２年度に購入した手術支援ロボットシステムの減価償却開始に伴うものである。
・③１床当たり有形固定資産は平均値を上回っているが、これは高度放射線棟や手術センター棟の建設及びエレベーター改修、手術支援ロボットシステムの増設など、近年の積極的な設備投資によるものと考えている。 </t>
    <rPh sb="6" eb="9">
      <t>シンリョウトウ</t>
    </rPh>
    <rPh sb="10" eb="12">
      <t>ガイヘキ</t>
    </rPh>
    <rPh sb="17" eb="18">
      <t>オヨ</t>
    </rPh>
    <rPh sb="30" eb="32">
      <t>ジッシ</t>
    </rPh>
    <rPh sb="39" eb="40">
      <t>ショウ</t>
    </rPh>
    <rPh sb="45" eb="46">
      <t>カ</t>
    </rPh>
    <rPh sb="47" eb="49">
      <t>スイシン</t>
    </rPh>
    <rPh sb="50" eb="51">
      <t>ハカ</t>
    </rPh>
    <rPh sb="63" eb="65">
      <t>センテイ</t>
    </rPh>
    <rPh sb="66" eb="70">
      <t>ネツゲンキキ</t>
    </rPh>
    <rPh sb="71" eb="73">
      <t>コウシン</t>
    </rPh>
    <rPh sb="75" eb="77">
      <t>ウンヨウ</t>
    </rPh>
    <rPh sb="78" eb="80">
      <t>ホシュ</t>
    </rPh>
    <rPh sb="82" eb="84">
      <t>イッカツ</t>
    </rPh>
    <rPh sb="85" eb="87">
      <t>カンリ</t>
    </rPh>
    <rPh sb="99" eb="101">
      <t>ジギョウ</t>
    </rPh>
    <rPh sb="102" eb="104">
      <t>ドウニュウ</t>
    </rPh>
    <rPh sb="121" eb="122">
      <t>オヨ</t>
    </rPh>
    <rPh sb="177" eb="179">
      <t>セコウ</t>
    </rPh>
    <rPh sb="185" eb="191">
      <t>イリョウキカイビヒン</t>
    </rPh>
    <rPh sb="192" eb="194">
      <t>ジュンジ</t>
    </rPh>
    <rPh sb="194" eb="196">
      <t>コウシン</t>
    </rPh>
    <rPh sb="228" eb="232">
      <t>キカイビヒン</t>
    </rPh>
    <rPh sb="232" eb="236">
      <t>ゲンカショウキャク</t>
    </rPh>
    <rPh sb="236" eb="237">
      <t>リツ</t>
    </rPh>
    <rPh sb="238" eb="240">
      <t>オオハバ</t>
    </rPh>
    <rPh sb="241" eb="243">
      <t>ゾウカ</t>
    </rPh>
    <rPh sb="245" eb="247">
      <t>レイワ</t>
    </rPh>
    <rPh sb="248" eb="250">
      <t>ネンド</t>
    </rPh>
    <rPh sb="251" eb="253">
      <t>コウニュウ</t>
    </rPh>
    <rPh sb="255" eb="259">
      <t>シュジュツシエン</t>
    </rPh>
    <rPh sb="268" eb="272">
      <t>ゲンカショウキャク</t>
    </rPh>
    <rPh sb="272" eb="274">
      <t>カイシ</t>
    </rPh>
    <rPh sb="275" eb="276">
      <t>トモナ</t>
    </rPh>
    <rPh sb="330" eb="331">
      <t>オヨ</t>
    </rPh>
    <rPh sb="338" eb="340">
      <t>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</si>
</sst>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88.9</c:v>
                </c:pt>
                <c:pt idx="1">
                  <c:v>86.2</c:v>
                </c:pt>
                <c:pt idx="2">
                  <c:v>88.6</c:v>
                </c:pt>
                <c:pt idx="3">
                  <c:v>79.400000000000006</c:v>
                </c:pt>
                <c:pt idx="4">
                  <c:v>78.7</c:v>
                </c:pt>
              </c:numCache>
            </c:numRef>
          </c:val>
          <c:extLst>
            <c:ext xmlns:c16="http://schemas.microsoft.com/office/drawing/2014/chart" uri="{C3380CC4-5D6E-409C-BE32-E72D297353CC}">
              <c16:uniqueId val="{00000000-8449-4F55-AF3B-44F9177199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8449-4F55-AF3B-44F9177199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19081</c:v>
                </c:pt>
                <c:pt idx="1">
                  <c:v>20716</c:v>
                </c:pt>
                <c:pt idx="2">
                  <c:v>23700</c:v>
                </c:pt>
                <c:pt idx="3">
                  <c:v>26177</c:v>
                </c:pt>
                <c:pt idx="4">
                  <c:v>26257</c:v>
                </c:pt>
              </c:numCache>
            </c:numRef>
          </c:val>
          <c:extLst>
            <c:ext xmlns:c16="http://schemas.microsoft.com/office/drawing/2014/chart" uri="{C3380CC4-5D6E-409C-BE32-E72D297353CC}">
              <c16:uniqueId val="{00000000-1D31-4F72-B4DB-3E30FAD8BA3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1D31-4F72-B4DB-3E30FAD8BA3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63068</c:v>
                </c:pt>
                <c:pt idx="1">
                  <c:v>65894</c:v>
                </c:pt>
                <c:pt idx="2">
                  <c:v>68340</c:v>
                </c:pt>
                <c:pt idx="3">
                  <c:v>71957</c:v>
                </c:pt>
                <c:pt idx="4">
                  <c:v>76620</c:v>
                </c:pt>
              </c:numCache>
            </c:numRef>
          </c:val>
          <c:extLst>
            <c:ext xmlns:c16="http://schemas.microsoft.com/office/drawing/2014/chart" uri="{C3380CC4-5D6E-409C-BE32-E72D297353CC}">
              <c16:uniqueId val="{00000000-A518-42F9-9D14-F750F785012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A518-42F9-9D14-F750F785012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BE-4299-BAD1-25EF0F4AA5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8DBE-4299-BAD1-25EF0F4AA5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98.1</c:v>
                </c:pt>
                <c:pt idx="1">
                  <c:v>98.2</c:v>
                </c:pt>
                <c:pt idx="2">
                  <c:v>98.6</c:v>
                </c:pt>
                <c:pt idx="3">
                  <c:v>94.9</c:v>
                </c:pt>
                <c:pt idx="4">
                  <c:v>98.1</c:v>
                </c:pt>
              </c:numCache>
            </c:numRef>
          </c:val>
          <c:extLst>
            <c:ext xmlns:c16="http://schemas.microsoft.com/office/drawing/2014/chart" uri="{C3380CC4-5D6E-409C-BE32-E72D297353CC}">
              <c16:uniqueId val="{00000000-E0B3-455B-845D-1C6A8ACB8D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E0B3-455B-845D-1C6A8ACB8DD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100.5</c:v>
                </c:pt>
                <c:pt idx="2">
                  <c:v>100.4</c:v>
                </c:pt>
                <c:pt idx="3">
                  <c:v>103.4</c:v>
                </c:pt>
                <c:pt idx="4">
                  <c:v>112.2</c:v>
                </c:pt>
              </c:numCache>
            </c:numRef>
          </c:val>
          <c:extLst>
            <c:ext xmlns:c16="http://schemas.microsoft.com/office/drawing/2014/chart" uri="{C3380CC4-5D6E-409C-BE32-E72D297353CC}">
              <c16:uniqueId val="{00000000-189D-4E12-8700-DB00BFBE00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189D-4E12-8700-DB00BFBE00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54.1</c:v>
                </c:pt>
                <c:pt idx="1">
                  <c:v>54.9</c:v>
                </c:pt>
                <c:pt idx="2">
                  <c:v>57.7</c:v>
                </c:pt>
                <c:pt idx="3">
                  <c:v>59.8</c:v>
                </c:pt>
                <c:pt idx="4">
                  <c:v>61.3</c:v>
                </c:pt>
              </c:numCache>
            </c:numRef>
          </c:val>
          <c:extLst>
            <c:ext xmlns:c16="http://schemas.microsoft.com/office/drawing/2014/chart" uri="{C3380CC4-5D6E-409C-BE32-E72D297353CC}">
              <c16:uniqueId val="{00000000-7339-4BB1-9E80-1094AA73D3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339-4BB1-9E80-1094AA73D3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60.8</c:v>
                </c:pt>
                <c:pt idx="1">
                  <c:v>61.3</c:v>
                </c:pt>
                <c:pt idx="2">
                  <c:v>65.900000000000006</c:v>
                </c:pt>
                <c:pt idx="3">
                  <c:v>67.5</c:v>
                </c:pt>
                <c:pt idx="4">
                  <c:v>71.2</c:v>
                </c:pt>
              </c:numCache>
            </c:numRef>
          </c:val>
          <c:extLst>
            <c:ext xmlns:c16="http://schemas.microsoft.com/office/drawing/2014/chart" uri="{C3380CC4-5D6E-409C-BE32-E72D297353CC}">
              <c16:uniqueId val="{00000000-0371-45E3-A5F0-7542FB40F0F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0371-45E3-A5F0-7542FB40F0F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62001383</c:v>
                </c:pt>
                <c:pt idx="1">
                  <c:v>64343525</c:v>
                </c:pt>
                <c:pt idx="2">
                  <c:v>64532505</c:v>
                </c:pt>
                <c:pt idx="3">
                  <c:v>65279066</c:v>
                </c:pt>
                <c:pt idx="4">
                  <c:v>66691504</c:v>
                </c:pt>
              </c:numCache>
            </c:numRef>
          </c:val>
          <c:extLst>
            <c:ext xmlns:c16="http://schemas.microsoft.com/office/drawing/2014/chart" uri="{C3380CC4-5D6E-409C-BE32-E72D297353CC}">
              <c16:uniqueId val="{00000000-33D5-4053-9F52-464E559287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33D5-4053-9F52-464E5592877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32.200000000000003</c:v>
                </c:pt>
                <c:pt idx="1">
                  <c:v>33.799999999999997</c:v>
                </c:pt>
                <c:pt idx="2">
                  <c:v>36.700000000000003</c:v>
                </c:pt>
                <c:pt idx="3">
                  <c:v>37.9</c:v>
                </c:pt>
                <c:pt idx="4">
                  <c:v>37</c:v>
                </c:pt>
              </c:numCache>
            </c:numRef>
          </c:val>
          <c:extLst>
            <c:ext xmlns:c16="http://schemas.microsoft.com/office/drawing/2014/chart" uri="{C3380CC4-5D6E-409C-BE32-E72D297353CC}">
              <c16:uniqueId val="{00000000-E118-4FB1-89F1-2756BB7E24B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E118-4FB1-89F1-2756BB7E24B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44.4</c:v>
                </c:pt>
                <c:pt idx="1">
                  <c:v>43.3</c:v>
                </c:pt>
                <c:pt idx="2">
                  <c:v>40.799999999999997</c:v>
                </c:pt>
                <c:pt idx="3">
                  <c:v>44.2</c:v>
                </c:pt>
                <c:pt idx="4">
                  <c:v>42.6</c:v>
                </c:pt>
              </c:numCache>
            </c:numRef>
          </c:val>
          <c:extLst>
            <c:ext xmlns:c16="http://schemas.microsoft.com/office/drawing/2014/chart" uri="{C3380CC4-5D6E-409C-BE32-E72D297353CC}">
              <c16:uniqueId val="{00000000-EA4F-413A-9406-0A498A7959F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A4F-413A-9406-0A498A7959F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921875" customWidth="1"/>
    <col min="3" max="372" width="0.61328125" customWidth="1"/>
    <col min="373" max="373" width="2.23046875" customWidth="1"/>
    <col min="374" max="388" width="3" customWidth="1"/>
    <col min="393" max="393" width="2.61328125" hidden="1" customWidth="1"/>
  </cols>
  <sheetData>
    <row r="1" spans="1:388" ht="17.399999999999999"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愛知県豊橋市　豊橋市民病院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780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10</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800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372604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63131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643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643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399999999999999"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399999999999999"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6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6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6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76</v>
      </c>
      <c r="NK18" s="96"/>
      <c r="NL18" s="96"/>
      <c r="NM18" s="99" t="s">
        <v>40</v>
      </c>
      <c r="NN18" s="100"/>
      <c r="NO18" s="95" t="s">
        <v>39</v>
      </c>
      <c r="NP18" s="96"/>
      <c r="NQ18" s="96"/>
      <c r="NR18" s="99" t="s">
        <v>40</v>
      </c>
      <c r="NS18" s="100"/>
      <c r="NT18" s="95" t="s">
        <v>39</v>
      </c>
      <c r="NU18" s="96"/>
      <c r="NV18" s="96"/>
      <c r="NW18" s="99" t="s">
        <v>40</v>
      </c>
      <c r="NX18" s="100"/>
      <c r="OC18" s="2" t="s">
        <v>41</v>
      </c>
    </row>
    <row r="19" spans="1:393" ht="13.6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6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6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6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6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6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6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6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6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6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6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6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6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6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65" customHeight="1" x14ac:dyDescent="0.25">
      <c r="A33" s="2"/>
      <c r="B33" s="15"/>
      <c r="D33" s="5"/>
      <c r="E33" s="5"/>
      <c r="F33" s="5"/>
      <c r="G33" s="127" t="s">
        <v>57</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100.5</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103.4</v>
      </c>
      <c r="BJ33" s="129"/>
      <c r="BK33" s="129"/>
      <c r="BL33" s="129"/>
      <c r="BM33" s="129"/>
      <c r="BN33" s="129"/>
      <c r="BO33" s="129"/>
      <c r="BP33" s="129"/>
      <c r="BQ33" s="129"/>
      <c r="BR33" s="129"/>
      <c r="BS33" s="129"/>
      <c r="BT33" s="129"/>
      <c r="BU33" s="129"/>
      <c r="BV33" s="129"/>
      <c r="BW33" s="130"/>
      <c r="BX33" s="128">
        <f>データ!AM7</f>
        <v>112.2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98.1</v>
      </c>
      <c r="DE33" s="129"/>
      <c r="DF33" s="129"/>
      <c r="DG33" s="129"/>
      <c r="DH33" s="129"/>
      <c r="DI33" s="129"/>
      <c r="DJ33" s="129"/>
      <c r="DK33" s="129"/>
      <c r="DL33" s="129"/>
      <c r="DM33" s="129"/>
      <c r="DN33" s="129"/>
      <c r="DO33" s="129"/>
      <c r="DP33" s="129"/>
      <c r="DQ33" s="129"/>
      <c r="DR33" s="130"/>
      <c r="DS33" s="128">
        <f>データ!AU7</f>
        <v>98.2</v>
      </c>
      <c r="DT33" s="129"/>
      <c r="DU33" s="129"/>
      <c r="DV33" s="129"/>
      <c r="DW33" s="129"/>
      <c r="DX33" s="129"/>
      <c r="DY33" s="129"/>
      <c r="DZ33" s="129"/>
      <c r="EA33" s="129"/>
      <c r="EB33" s="129"/>
      <c r="EC33" s="129"/>
      <c r="ED33" s="129"/>
      <c r="EE33" s="129"/>
      <c r="EF33" s="129"/>
      <c r="EG33" s="130"/>
      <c r="EH33" s="128">
        <f>データ!AV7</f>
        <v>98.6</v>
      </c>
      <c r="EI33" s="129"/>
      <c r="EJ33" s="129"/>
      <c r="EK33" s="129"/>
      <c r="EL33" s="129"/>
      <c r="EM33" s="129"/>
      <c r="EN33" s="129"/>
      <c r="EO33" s="129"/>
      <c r="EP33" s="129"/>
      <c r="EQ33" s="129"/>
      <c r="ER33" s="129"/>
      <c r="ES33" s="129"/>
      <c r="ET33" s="129"/>
      <c r="EU33" s="129"/>
      <c r="EV33" s="130"/>
      <c r="EW33" s="128">
        <f>データ!AW7</f>
        <v>94.9</v>
      </c>
      <c r="EX33" s="129"/>
      <c r="EY33" s="129"/>
      <c r="EZ33" s="129"/>
      <c r="FA33" s="129"/>
      <c r="FB33" s="129"/>
      <c r="FC33" s="129"/>
      <c r="FD33" s="129"/>
      <c r="FE33" s="129"/>
      <c r="FF33" s="129"/>
      <c r="FG33" s="129"/>
      <c r="FH33" s="129"/>
      <c r="FI33" s="129"/>
      <c r="FJ33" s="129"/>
      <c r="FK33" s="130"/>
      <c r="FL33" s="128">
        <f>データ!AX7</f>
        <v>98.1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88.9</v>
      </c>
      <c r="KG33" s="129"/>
      <c r="KH33" s="129"/>
      <c r="KI33" s="129"/>
      <c r="KJ33" s="129"/>
      <c r="KK33" s="129"/>
      <c r="KL33" s="129"/>
      <c r="KM33" s="129"/>
      <c r="KN33" s="129"/>
      <c r="KO33" s="129"/>
      <c r="KP33" s="129"/>
      <c r="KQ33" s="129"/>
      <c r="KR33" s="129"/>
      <c r="KS33" s="129"/>
      <c r="KT33" s="130"/>
      <c r="KU33" s="128">
        <f>データ!BQ7</f>
        <v>86.2</v>
      </c>
      <c r="KV33" s="129"/>
      <c r="KW33" s="129"/>
      <c r="KX33" s="129"/>
      <c r="KY33" s="129"/>
      <c r="KZ33" s="129"/>
      <c r="LA33" s="129"/>
      <c r="LB33" s="129"/>
      <c r="LC33" s="129"/>
      <c r="LD33" s="129"/>
      <c r="LE33" s="129"/>
      <c r="LF33" s="129"/>
      <c r="LG33" s="129"/>
      <c r="LH33" s="129"/>
      <c r="LI33" s="130"/>
      <c r="LJ33" s="128">
        <f>データ!BR7</f>
        <v>88.6</v>
      </c>
      <c r="LK33" s="129"/>
      <c r="LL33" s="129"/>
      <c r="LM33" s="129"/>
      <c r="LN33" s="129"/>
      <c r="LO33" s="129"/>
      <c r="LP33" s="129"/>
      <c r="LQ33" s="129"/>
      <c r="LR33" s="129"/>
      <c r="LS33" s="129"/>
      <c r="LT33" s="129"/>
      <c r="LU33" s="129"/>
      <c r="LV33" s="129"/>
      <c r="LW33" s="129"/>
      <c r="LX33" s="130"/>
      <c r="LY33" s="128">
        <f>データ!BS7</f>
        <v>79.400000000000006</v>
      </c>
      <c r="LZ33" s="129"/>
      <c r="MA33" s="129"/>
      <c r="MB33" s="129"/>
      <c r="MC33" s="129"/>
      <c r="MD33" s="129"/>
      <c r="ME33" s="129"/>
      <c r="MF33" s="129"/>
      <c r="MG33" s="129"/>
      <c r="MH33" s="129"/>
      <c r="MI33" s="129"/>
      <c r="MJ33" s="129"/>
      <c r="MK33" s="129"/>
      <c r="ML33" s="129"/>
      <c r="MM33" s="130"/>
      <c r="MN33" s="128">
        <f>データ!BT7</f>
        <v>78.7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65" customHeight="1" x14ac:dyDescent="0.2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6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6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6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6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6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181</v>
      </c>
      <c r="NK39" s="119"/>
      <c r="NL39" s="119"/>
      <c r="NM39" s="119"/>
      <c r="NN39" s="119"/>
      <c r="NO39" s="119"/>
      <c r="NP39" s="119"/>
      <c r="NQ39" s="119"/>
      <c r="NR39" s="119"/>
      <c r="NS39" s="119"/>
      <c r="NT39" s="119"/>
      <c r="NU39" s="119"/>
      <c r="NV39" s="119"/>
      <c r="NW39" s="119"/>
      <c r="NX39" s="120"/>
      <c r="OC39" s="18" t="s">
        <v>67</v>
      </c>
    </row>
    <row r="40" spans="1:393" ht="13.6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6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6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6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6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6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6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6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6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6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6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6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6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6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6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65" customHeight="1" x14ac:dyDescent="0.25">
      <c r="A55" s="2"/>
      <c r="B55" s="15"/>
      <c r="C55" s="5"/>
      <c r="D55" s="5"/>
      <c r="E55" s="5"/>
      <c r="F55" s="5"/>
      <c r="G55" s="127" t="s">
        <v>57</v>
      </c>
      <c r="H55" s="127"/>
      <c r="I55" s="127"/>
      <c r="J55" s="127"/>
      <c r="K55" s="127"/>
      <c r="L55" s="127"/>
      <c r="M55" s="127"/>
      <c r="N55" s="127"/>
      <c r="O55" s="127"/>
      <c r="P55" s="137">
        <f>データ!CA7</f>
        <v>63068</v>
      </c>
      <c r="Q55" s="138"/>
      <c r="R55" s="138"/>
      <c r="S55" s="138"/>
      <c r="T55" s="138"/>
      <c r="U55" s="138"/>
      <c r="V55" s="138"/>
      <c r="W55" s="138"/>
      <c r="X55" s="138"/>
      <c r="Y55" s="138"/>
      <c r="Z55" s="138"/>
      <c r="AA55" s="138"/>
      <c r="AB55" s="138"/>
      <c r="AC55" s="138"/>
      <c r="AD55" s="139"/>
      <c r="AE55" s="137">
        <f>データ!CB7</f>
        <v>65894</v>
      </c>
      <c r="AF55" s="138"/>
      <c r="AG55" s="138"/>
      <c r="AH55" s="138"/>
      <c r="AI55" s="138"/>
      <c r="AJ55" s="138"/>
      <c r="AK55" s="138"/>
      <c r="AL55" s="138"/>
      <c r="AM55" s="138"/>
      <c r="AN55" s="138"/>
      <c r="AO55" s="138"/>
      <c r="AP55" s="138"/>
      <c r="AQ55" s="138"/>
      <c r="AR55" s="138"/>
      <c r="AS55" s="139"/>
      <c r="AT55" s="137">
        <f>データ!CC7</f>
        <v>68340</v>
      </c>
      <c r="AU55" s="138"/>
      <c r="AV55" s="138"/>
      <c r="AW55" s="138"/>
      <c r="AX55" s="138"/>
      <c r="AY55" s="138"/>
      <c r="AZ55" s="138"/>
      <c r="BA55" s="138"/>
      <c r="BB55" s="138"/>
      <c r="BC55" s="138"/>
      <c r="BD55" s="138"/>
      <c r="BE55" s="138"/>
      <c r="BF55" s="138"/>
      <c r="BG55" s="138"/>
      <c r="BH55" s="139"/>
      <c r="BI55" s="137">
        <f>データ!CD7</f>
        <v>71957</v>
      </c>
      <c r="BJ55" s="138"/>
      <c r="BK55" s="138"/>
      <c r="BL55" s="138"/>
      <c r="BM55" s="138"/>
      <c r="BN55" s="138"/>
      <c r="BO55" s="138"/>
      <c r="BP55" s="138"/>
      <c r="BQ55" s="138"/>
      <c r="BR55" s="138"/>
      <c r="BS55" s="138"/>
      <c r="BT55" s="138"/>
      <c r="BU55" s="138"/>
      <c r="BV55" s="138"/>
      <c r="BW55" s="139"/>
      <c r="BX55" s="137">
        <f>データ!CE7</f>
        <v>76620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19081</v>
      </c>
      <c r="DE55" s="138"/>
      <c r="DF55" s="138"/>
      <c r="DG55" s="138"/>
      <c r="DH55" s="138"/>
      <c r="DI55" s="138"/>
      <c r="DJ55" s="138"/>
      <c r="DK55" s="138"/>
      <c r="DL55" s="138"/>
      <c r="DM55" s="138"/>
      <c r="DN55" s="138"/>
      <c r="DO55" s="138"/>
      <c r="DP55" s="138"/>
      <c r="DQ55" s="138"/>
      <c r="DR55" s="139"/>
      <c r="DS55" s="137">
        <f>データ!CM7</f>
        <v>20716</v>
      </c>
      <c r="DT55" s="138"/>
      <c r="DU55" s="138"/>
      <c r="DV55" s="138"/>
      <c r="DW55" s="138"/>
      <c r="DX55" s="138"/>
      <c r="DY55" s="138"/>
      <c r="DZ55" s="138"/>
      <c r="EA55" s="138"/>
      <c r="EB55" s="138"/>
      <c r="EC55" s="138"/>
      <c r="ED55" s="138"/>
      <c r="EE55" s="138"/>
      <c r="EF55" s="138"/>
      <c r="EG55" s="139"/>
      <c r="EH55" s="137">
        <f>データ!CN7</f>
        <v>23700</v>
      </c>
      <c r="EI55" s="138"/>
      <c r="EJ55" s="138"/>
      <c r="EK55" s="138"/>
      <c r="EL55" s="138"/>
      <c r="EM55" s="138"/>
      <c r="EN55" s="138"/>
      <c r="EO55" s="138"/>
      <c r="EP55" s="138"/>
      <c r="EQ55" s="138"/>
      <c r="ER55" s="138"/>
      <c r="ES55" s="138"/>
      <c r="ET55" s="138"/>
      <c r="EU55" s="138"/>
      <c r="EV55" s="139"/>
      <c r="EW55" s="137">
        <f>データ!CO7</f>
        <v>26177</v>
      </c>
      <c r="EX55" s="138"/>
      <c r="EY55" s="138"/>
      <c r="EZ55" s="138"/>
      <c r="FA55" s="138"/>
      <c r="FB55" s="138"/>
      <c r="FC55" s="138"/>
      <c r="FD55" s="138"/>
      <c r="FE55" s="138"/>
      <c r="FF55" s="138"/>
      <c r="FG55" s="138"/>
      <c r="FH55" s="138"/>
      <c r="FI55" s="138"/>
      <c r="FJ55" s="138"/>
      <c r="FK55" s="139"/>
      <c r="FL55" s="137">
        <f>データ!CP7</f>
        <v>26257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44.4</v>
      </c>
      <c r="GS55" s="129"/>
      <c r="GT55" s="129"/>
      <c r="GU55" s="129"/>
      <c r="GV55" s="129"/>
      <c r="GW55" s="129"/>
      <c r="GX55" s="129"/>
      <c r="GY55" s="129"/>
      <c r="GZ55" s="129"/>
      <c r="HA55" s="129"/>
      <c r="HB55" s="129"/>
      <c r="HC55" s="129"/>
      <c r="HD55" s="129"/>
      <c r="HE55" s="129"/>
      <c r="HF55" s="130"/>
      <c r="HG55" s="128">
        <f>データ!CX7</f>
        <v>43.3</v>
      </c>
      <c r="HH55" s="129"/>
      <c r="HI55" s="129"/>
      <c r="HJ55" s="129"/>
      <c r="HK55" s="129"/>
      <c r="HL55" s="129"/>
      <c r="HM55" s="129"/>
      <c r="HN55" s="129"/>
      <c r="HO55" s="129"/>
      <c r="HP55" s="129"/>
      <c r="HQ55" s="129"/>
      <c r="HR55" s="129"/>
      <c r="HS55" s="129"/>
      <c r="HT55" s="129"/>
      <c r="HU55" s="130"/>
      <c r="HV55" s="128">
        <f>データ!CY7</f>
        <v>40.799999999999997</v>
      </c>
      <c r="HW55" s="129"/>
      <c r="HX55" s="129"/>
      <c r="HY55" s="129"/>
      <c r="HZ55" s="129"/>
      <c r="IA55" s="129"/>
      <c r="IB55" s="129"/>
      <c r="IC55" s="129"/>
      <c r="ID55" s="129"/>
      <c r="IE55" s="129"/>
      <c r="IF55" s="129"/>
      <c r="IG55" s="129"/>
      <c r="IH55" s="129"/>
      <c r="II55" s="129"/>
      <c r="IJ55" s="130"/>
      <c r="IK55" s="128">
        <f>データ!CZ7</f>
        <v>44.2</v>
      </c>
      <c r="IL55" s="129"/>
      <c r="IM55" s="129"/>
      <c r="IN55" s="129"/>
      <c r="IO55" s="129"/>
      <c r="IP55" s="129"/>
      <c r="IQ55" s="129"/>
      <c r="IR55" s="129"/>
      <c r="IS55" s="129"/>
      <c r="IT55" s="129"/>
      <c r="IU55" s="129"/>
      <c r="IV55" s="129"/>
      <c r="IW55" s="129"/>
      <c r="IX55" s="129"/>
      <c r="IY55" s="130"/>
      <c r="IZ55" s="128">
        <f>データ!DA7</f>
        <v>42.6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32.200000000000003</v>
      </c>
      <c r="KG55" s="129"/>
      <c r="KH55" s="129"/>
      <c r="KI55" s="129"/>
      <c r="KJ55" s="129"/>
      <c r="KK55" s="129"/>
      <c r="KL55" s="129"/>
      <c r="KM55" s="129"/>
      <c r="KN55" s="129"/>
      <c r="KO55" s="129"/>
      <c r="KP55" s="129"/>
      <c r="KQ55" s="129"/>
      <c r="KR55" s="129"/>
      <c r="KS55" s="129"/>
      <c r="KT55" s="130"/>
      <c r="KU55" s="128">
        <f>データ!DI7</f>
        <v>33.799999999999997</v>
      </c>
      <c r="KV55" s="129"/>
      <c r="KW55" s="129"/>
      <c r="KX55" s="129"/>
      <c r="KY55" s="129"/>
      <c r="KZ55" s="129"/>
      <c r="LA55" s="129"/>
      <c r="LB55" s="129"/>
      <c r="LC55" s="129"/>
      <c r="LD55" s="129"/>
      <c r="LE55" s="129"/>
      <c r="LF55" s="129"/>
      <c r="LG55" s="129"/>
      <c r="LH55" s="129"/>
      <c r="LI55" s="130"/>
      <c r="LJ55" s="128">
        <f>データ!DJ7</f>
        <v>36.700000000000003</v>
      </c>
      <c r="LK55" s="129"/>
      <c r="LL55" s="129"/>
      <c r="LM55" s="129"/>
      <c r="LN55" s="129"/>
      <c r="LO55" s="129"/>
      <c r="LP55" s="129"/>
      <c r="LQ55" s="129"/>
      <c r="LR55" s="129"/>
      <c r="LS55" s="129"/>
      <c r="LT55" s="129"/>
      <c r="LU55" s="129"/>
      <c r="LV55" s="129"/>
      <c r="LW55" s="129"/>
      <c r="LX55" s="130"/>
      <c r="LY55" s="128">
        <f>データ!DK7</f>
        <v>37.9</v>
      </c>
      <c r="LZ55" s="129"/>
      <c r="MA55" s="129"/>
      <c r="MB55" s="129"/>
      <c r="MC55" s="129"/>
      <c r="MD55" s="129"/>
      <c r="ME55" s="129"/>
      <c r="MF55" s="129"/>
      <c r="MG55" s="129"/>
      <c r="MH55" s="129"/>
      <c r="MI55" s="129"/>
      <c r="MJ55" s="129"/>
      <c r="MK55" s="129"/>
      <c r="ML55" s="129"/>
      <c r="MM55" s="130"/>
      <c r="MN55" s="128">
        <f>データ!DL7</f>
        <v>37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65" customHeight="1" x14ac:dyDescent="0.2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6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6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6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6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6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6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6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6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6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6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6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6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6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6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6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6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6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6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6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6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6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65" customHeight="1" x14ac:dyDescent="0.2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65" customHeight="1" x14ac:dyDescent="0.25">
      <c r="A79" s="2"/>
      <c r="B79" s="15"/>
      <c r="C79" s="5"/>
      <c r="D79" s="5"/>
      <c r="E79" s="5"/>
      <c r="F79" s="5"/>
      <c r="G79" s="26"/>
      <c r="H79" s="26"/>
      <c r="I79" s="30"/>
      <c r="J79" s="142" t="s">
        <v>57</v>
      </c>
      <c r="K79" s="143"/>
      <c r="L79" s="143"/>
      <c r="M79" s="143"/>
      <c r="N79" s="143"/>
      <c r="O79" s="143"/>
      <c r="P79" s="143"/>
      <c r="Q79" s="143"/>
      <c r="R79" s="143"/>
      <c r="S79" s="143"/>
      <c r="T79" s="144"/>
      <c r="U79" s="141">
        <f>データ!DS7</f>
        <v>54.1</v>
      </c>
      <c r="V79" s="141"/>
      <c r="W79" s="141"/>
      <c r="X79" s="141"/>
      <c r="Y79" s="141"/>
      <c r="Z79" s="141"/>
      <c r="AA79" s="141"/>
      <c r="AB79" s="141"/>
      <c r="AC79" s="141"/>
      <c r="AD79" s="141"/>
      <c r="AE79" s="141"/>
      <c r="AF79" s="141"/>
      <c r="AG79" s="141"/>
      <c r="AH79" s="141"/>
      <c r="AI79" s="141"/>
      <c r="AJ79" s="141"/>
      <c r="AK79" s="141"/>
      <c r="AL79" s="141"/>
      <c r="AM79" s="141"/>
      <c r="AN79" s="141">
        <f>データ!DT7</f>
        <v>54.9</v>
      </c>
      <c r="AO79" s="141"/>
      <c r="AP79" s="141"/>
      <c r="AQ79" s="141"/>
      <c r="AR79" s="141"/>
      <c r="AS79" s="141"/>
      <c r="AT79" s="141"/>
      <c r="AU79" s="141"/>
      <c r="AV79" s="141"/>
      <c r="AW79" s="141"/>
      <c r="AX79" s="141"/>
      <c r="AY79" s="141"/>
      <c r="AZ79" s="141"/>
      <c r="BA79" s="141"/>
      <c r="BB79" s="141"/>
      <c r="BC79" s="141"/>
      <c r="BD79" s="141"/>
      <c r="BE79" s="141"/>
      <c r="BF79" s="141"/>
      <c r="BG79" s="141">
        <f>データ!DU7</f>
        <v>57.7</v>
      </c>
      <c r="BH79" s="141"/>
      <c r="BI79" s="141"/>
      <c r="BJ79" s="141"/>
      <c r="BK79" s="141"/>
      <c r="BL79" s="141"/>
      <c r="BM79" s="141"/>
      <c r="BN79" s="141"/>
      <c r="BO79" s="141"/>
      <c r="BP79" s="141"/>
      <c r="BQ79" s="141"/>
      <c r="BR79" s="141"/>
      <c r="BS79" s="141"/>
      <c r="BT79" s="141"/>
      <c r="BU79" s="141"/>
      <c r="BV79" s="141"/>
      <c r="BW79" s="141"/>
      <c r="BX79" s="141"/>
      <c r="BY79" s="141"/>
      <c r="BZ79" s="141">
        <f>データ!DV7</f>
        <v>59.8</v>
      </c>
      <c r="CA79" s="141"/>
      <c r="CB79" s="141"/>
      <c r="CC79" s="141"/>
      <c r="CD79" s="141"/>
      <c r="CE79" s="141"/>
      <c r="CF79" s="141"/>
      <c r="CG79" s="141"/>
      <c r="CH79" s="141"/>
      <c r="CI79" s="141"/>
      <c r="CJ79" s="141"/>
      <c r="CK79" s="141"/>
      <c r="CL79" s="141"/>
      <c r="CM79" s="141"/>
      <c r="CN79" s="141"/>
      <c r="CO79" s="141"/>
      <c r="CP79" s="141"/>
      <c r="CQ79" s="141"/>
      <c r="CR79" s="141"/>
      <c r="CS79" s="141">
        <f>データ!DW7</f>
        <v>61.3</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60.8</v>
      </c>
      <c r="EP79" s="141"/>
      <c r="EQ79" s="141"/>
      <c r="ER79" s="141"/>
      <c r="ES79" s="141"/>
      <c r="ET79" s="141"/>
      <c r="EU79" s="141"/>
      <c r="EV79" s="141"/>
      <c r="EW79" s="141"/>
      <c r="EX79" s="141"/>
      <c r="EY79" s="141"/>
      <c r="EZ79" s="141"/>
      <c r="FA79" s="141"/>
      <c r="FB79" s="141"/>
      <c r="FC79" s="141"/>
      <c r="FD79" s="141"/>
      <c r="FE79" s="141"/>
      <c r="FF79" s="141"/>
      <c r="FG79" s="141"/>
      <c r="FH79" s="141">
        <f>データ!EE7</f>
        <v>61.3</v>
      </c>
      <c r="FI79" s="141"/>
      <c r="FJ79" s="141"/>
      <c r="FK79" s="141"/>
      <c r="FL79" s="141"/>
      <c r="FM79" s="141"/>
      <c r="FN79" s="141"/>
      <c r="FO79" s="141"/>
      <c r="FP79" s="141"/>
      <c r="FQ79" s="141"/>
      <c r="FR79" s="141"/>
      <c r="FS79" s="141"/>
      <c r="FT79" s="141"/>
      <c r="FU79" s="141"/>
      <c r="FV79" s="141"/>
      <c r="FW79" s="141"/>
      <c r="FX79" s="141"/>
      <c r="FY79" s="141"/>
      <c r="FZ79" s="141"/>
      <c r="GA79" s="141">
        <f>データ!EF7</f>
        <v>65.900000000000006</v>
      </c>
      <c r="GB79" s="141"/>
      <c r="GC79" s="141"/>
      <c r="GD79" s="141"/>
      <c r="GE79" s="141"/>
      <c r="GF79" s="141"/>
      <c r="GG79" s="141"/>
      <c r="GH79" s="141"/>
      <c r="GI79" s="141"/>
      <c r="GJ79" s="141"/>
      <c r="GK79" s="141"/>
      <c r="GL79" s="141"/>
      <c r="GM79" s="141"/>
      <c r="GN79" s="141"/>
      <c r="GO79" s="141"/>
      <c r="GP79" s="141"/>
      <c r="GQ79" s="141"/>
      <c r="GR79" s="141"/>
      <c r="GS79" s="141"/>
      <c r="GT79" s="141">
        <f>データ!EG7</f>
        <v>67.5</v>
      </c>
      <c r="GU79" s="141"/>
      <c r="GV79" s="141"/>
      <c r="GW79" s="141"/>
      <c r="GX79" s="141"/>
      <c r="GY79" s="141"/>
      <c r="GZ79" s="141"/>
      <c r="HA79" s="141"/>
      <c r="HB79" s="141"/>
      <c r="HC79" s="141"/>
      <c r="HD79" s="141"/>
      <c r="HE79" s="141"/>
      <c r="HF79" s="141"/>
      <c r="HG79" s="141"/>
      <c r="HH79" s="141"/>
      <c r="HI79" s="141"/>
      <c r="HJ79" s="141"/>
      <c r="HK79" s="141"/>
      <c r="HL79" s="141"/>
      <c r="HM79" s="141">
        <f>データ!EH7</f>
        <v>71.2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62001383</v>
      </c>
      <c r="JK79" s="140"/>
      <c r="JL79" s="140"/>
      <c r="JM79" s="140"/>
      <c r="JN79" s="140"/>
      <c r="JO79" s="140"/>
      <c r="JP79" s="140"/>
      <c r="JQ79" s="140"/>
      <c r="JR79" s="140"/>
      <c r="JS79" s="140"/>
      <c r="JT79" s="140"/>
      <c r="JU79" s="140"/>
      <c r="JV79" s="140"/>
      <c r="JW79" s="140"/>
      <c r="JX79" s="140"/>
      <c r="JY79" s="140"/>
      <c r="JZ79" s="140"/>
      <c r="KA79" s="140"/>
      <c r="KB79" s="140"/>
      <c r="KC79" s="140">
        <f>データ!EP7</f>
        <v>64343525</v>
      </c>
      <c r="KD79" s="140"/>
      <c r="KE79" s="140"/>
      <c r="KF79" s="140"/>
      <c r="KG79" s="140"/>
      <c r="KH79" s="140"/>
      <c r="KI79" s="140"/>
      <c r="KJ79" s="140"/>
      <c r="KK79" s="140"/>
      <c r="KL79" s="140"/>
      <c r="KM79" s="140"/>
      <c r="KN79" s="140"/>
      <c r="KO79" s="140"/>
      <c r="KP79" s="140"/>
      <c r="KQ79" s="140"/>
      <c r="KR79" s="140"/>
      <c r="KS79" s="140"/>
      <c r="KT79" s="140"/>
      <c r="KU79" s="140"/>
      <c r="KV79" s="140">
        <f>データ!EQ7</f>
        <v>64532505</v>
      </c>
      <c r="KW79" s="140"/>
      <c r="KX79" s="140"/>
      <c r="KY79" s="140"/>
      <c r="KZ79" s="140"/>
      <c r="LA79" s="140"/>
      <c r="LB79" s="140"/>
      <c r="LC79" s="140"/>
      <c r="LD79" s="140"/>
      <c r="LE79" s="140"/>
      <c r="LF79" s="140"/>
      <c r="LG79" s="140"/>
      <c r="LH79" s="140"/>
      <c r="LI79" s="140"/>
      <c r="LJ79" s="140"/>
      <c r="LK79" s="140"/>
      <c r="LL79" s="140"/>
      <c r="LM79" s="140"/>
      <c r="LN79" s="140"/>
      <c r="LO79" s="140">
        <f>データ!ER7</f>
        <v>65279066</v>
      </c>
      <c r="LP79" s="140"/>
      <c r="LQ79" s="140"/>
      <c r="LR79" s="140"/>
      <c r="LS79" s="140"/>
      <c r="LT79" s="140"/>
      <c r="LU79" s="140"/>
      <c r="LV79" s="140"/>
      <c r="LW79" s="140"/>
      <c r="LX79" s="140"/>
      <c r="LY79" s="140"/>
      <c r="LZ79" s="140"/>
      <c r="MA79" s="140"/>
      <c r="MB79" s="140"/>
      <c r="MC79" s="140"/>
      <c r="MD79" s="140"/>
      <c r="ME79" s="140"/>
      <c r="MF79" s="140"/>
      <c r="MG79" s="140"/>
      <c r="MH79" s="140">
        <f>データ!ES7</f>
        <v>66691504</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65" customHeight="1" x14ac:dyDescent="0.2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6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6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6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6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0ajLL04Hk/wrOpM9ceRDQWrsnXnupwQcy5ZO/gkg7ZjtG4qcVhhtdaW0SV0yZZYd62J5CVCqTT7CymZXxHfDdg==" saltValue="/m5hmWSWeqT1Fjh3zdMxx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921875" customWidth="1"/>
    <col min="8" max="10" width="15.921875" bestFit="1" customWidth="1"/>
    <col min="11" max="154" width="11.921875" customWidth="1"/>
    <col min="155" max="155" width="10.921875" customWidth="1"/>
  </cols>
  <sheetData>
    <row r="1" spans="1:155" x14ac:dyDescent="0.2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65" customHeight="1" x14ac:dyDescent="0.2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2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147</v>
      </c>
      <c r="AW5" s="52" t="s">
        <v>148</v>
      </c>
      <c r="AX5" s="52" t="s">
        <v>149</v>
      </c>
      <c r="AY5" s="52" t="s">
        <v>150</v>
      </c>
      <c r="AZ5" s="52" t="s">
        <v>151</v>
      </c>
      <c r="BA5" s="52" t="s">
        <v>152</v>
      </c>
      <c r="BB5" s="52" t="s">
        <v>153</v>
      </c>
      <c r="BC5" s="52" t="s">
        <v>154</v>
      </c>
      <c r="BD5" s="52" t="s">
        <v>155</v>
      </c>
      <c r="BE5" s="52" t="s">
        <v>156</v>
      </c>
      <c r="BF5" s="52" t="s">
        <v>146</v>
      </c>
      <c r="BG5" s="52" t="s">
        <v>147</v>
      </c>
      <c r="BH5" s="52" t="s">
        <v>148</v>
      </c>
      <c r="BI5" s="52" t="s">
        <v>149</v>
      </c>
      <c r="BJ5" s="52" t="s">
        <v>150</v>
      </c>
      <c r="BK5" s="52" t="s">
        <v>151</v>
      </c>
      <c r="BL5" s="52" t="s">
        <v>152</v>
      </c>
      <c r="BM5" s="52" t="s">
        <v>153</v>
      </c>
      <c r="BN5" s="52" t="s">
        <v>154</v>
      </c>
      <c r="BO5" s="52" t="s">
        <v>155</v>
      </c>
      <c r="BP5" s="52" t="s">
        <v>156</v>
      </c>
      <c r="BQ5" s="52" t="s">
        <v>146</v>
      </c>
      <c r="BR5" s="52" t="s">
        <v>147</v>
      </c>
      <c r="BS5" s="52" t="s">
        <v>148</v>
      </c>
      <c r="BT5" s="52" t="s">
        <v>149</v>
      </c>
      <c r="BU5" s="52" t="s">
        <v>150</v>
      </c>
      <c r="BV5" s="52" t="s">
        <v>151</v>
      </c>
      <c r="BW5" s="52" t="s">
        <v>152</v>
      </c>
      <c r="BX5" s="52" t="s">
        <v>153</v>
      </c>
      <c r="BY5" s="52" t="s">
        <v>154</v>
      </c>
      <c r="BZ5" s="52" t="s">
        <v>155</v>
      </c>
      <c r="CA5" s="52" t="s">
        <v>156</v>
      </c>
      <c r="CB5" s="52" t="s">
        <v>146</v>
      </c>
      <c r="CC5" s="52" t="s">
        <v>147</v>
      </c>
      <c r="CD5" s="52" t="s">
        <v>148</v>
      </c>
      <c r="CE5" s="52" t="s">
        <v>149</v>
      </c>
      <c r="CF5" s="52" t="s">
        <v>150</v>
      </c>
      <c r="CG5" s="52" t="s">
        <v>151</v>
      </c>
      <c r="CH5" s="52" t="s">
        <v>152</v>
      </c>
      <c r="CI5" s="52" t="s">
        <v>153</v>
      </c>
      <c r="CJ5" s="52" t="s">
        <v>154</v>
      </c>
      <c r="CK5" s="52" t="s">
        <v>155</v>
      </c>
      <c r="CL5" s="52" t="s">
        <v>156</v>
      </c>
      <c r="CM5" s="52" t="s">
        <v>146</v>
      </c>
      <c r="CN5" s="52" t="s">
        <v>147</v>
      </c>
      <c r="CO5" s="52" t="s">
        <v>148</v>
      </c>
      <c r="CP5" s="52" t="s">
        <v>149</v>
      </c>
      <c r="CQ5" s="52" t="s">
        <v>150</v>
      </c>
      <c r="CR5" s="52" t="s">
        <v>151</v>
      </c>
      <c r="CS5" s="52" t="s">
        <v>152</v>
      </c>
      <c r="CT5" s="52" t="s">
        <v>153</v>
      </c>
      <c r="CU5" s="52" t="s">
        <v>154</v>
      </c>
      <c r="CV5" s="52" t="s">
        <v>155</v>
      </c>
      <c r="CW5" s="52" t="s">
        <v>156</v>
      </c>
      <c r="CX5" s="52" t="s">
        <v>146</v>
      </c>
      <c r="CY5" s="52" t="s">
        <v>147</v>
      </c>
      <c r="CZ5" s="52" t="s">
        <v>148</v>
      </c>
      <c r="DA5" s="52" t="s">
        <v>149</v>
      </c>
      <c r="DB5" s="52" t="s">
        <v>150</v>
      </c>
      <c r="DC5" s="52" t="s">
        <v>151</v>
      </c>
      <c r="DD5" s="52" t="s">
        <v>152</v>
      </c>
      <c r="DE5" s="52" t="s">
        <v>153</v>
      </c>
      <c r="DF5" s="52" t="s">
        <v>154</v>
      </c>
      <c r="DG5" s="52" t="s">
        <v>155</v>
      </c>
      <c r="DH5" s="52" t="s">
        <v>156</v>
      </c>
      <c r="DI5" s="52" t="s">
        <v>146</v>
      </c>
      <c r="DJ5" s="52" t="s">
        <v>147</v>
      </c>
      <c r="DK5" s="52" t="s">
        <v>148</v>
      </c>
      <c r="DL5" s="52" t="s">
        <v>149</v>
      </c>
      <c r="DM5" s="52" t="s">
        <v>150</v>
      </c>
      <c r="DN5" s="52" t="s">
        <v>151</v>
      </c>
      <c r="DO5" s="52" t="s">
        <v>152</v>
      </c>
      <c r="DP5" s="52" t="s">
        <v>153</v>
      </c>
      <c r="DQ5" s="52" t="s">
        <v>154</v>
      </c>
      <c r="DR5" s="52" t="s">
        <v>155</v>
      </c>
      <c r="DS5" s="52" t="s">
        <v>156</v>
      </c>
      <c r="DT5" s="52" t="s">
        <v>146</v>
      </c>
      <c r="DU5" s="52" t="s">
        <v>147</v>
      </c>
      <c r="DV5" s="52" t="s">
        <v>148</v>
      </c>
      <c r="DW5" s="52" t="s">
        <v>149</v>
      </c>
      <c r="DX5" s="52" t="s">
        <v>150</v>
      </c>
      <c r="DY5" s="52" t="s">
        <v>151</v>
      </c>
      <c r="DZ5" s="52" t="s">
        <v>152</v>
      </c>
      <c r="EA5" s="52" t="s">
        <v>153</v>
      </c>
      <c r="EB5" s="52" t="s">
        <v>154</v>
      </c>
      <c r="EC5" s="52" t="s">
        <v>155</v>
      </c>
      <c r="ED5" s="52" t="s">
        <v>156</v>
      </c>
      <c r="EE5" s="52" t="s">
        <v>146</v>
      </c>
      <c r="EF5" s="52" t="s">
        <v>147</v>
      </c>
      <c r="EG5" s="52" t="s">
        <v>148</v>
      </c>
      <c r="EH5" s="52" t="s">
        <v>149</v>
      </c>
      <c r="EI5" s="52" t="s">
        <v>150</v>
      </c>
      <c r="EJ5" s="52" t="s">
        <v>151</v>
      </c>
      <c r="EK5" s="52" t="s">
        <v>152</v>
      </c>
      <c r="EL5" s="52" t="s">
        <v>153</v>
      </c>
      <c r="EM5" s="52" t="s">
        <v>154</v>
      </c>
      <c r="EN5" s="52" t="s">
        <v>157</v>
      </c>
      <c r="EO5" s="52" t="s">
        <v>156</v>
      </c>
      <c r="EP5" s="52" t="s">
        <v>146</v>
      </c>
      <c r="EQ5" s="52" t="s">
        <v>147</v>
      </c>
      <c r="ER5" s="52" t="s">
        <v>148</v>
      </c>
      <c r="ES5" s="52" t="s">
        <v>149</v>
      </c>
      <c r="ET5" s="52" t="s">
        <v>150</v>
      </c>
      <c r="EU5" s="52" t="s">
        <v>151</v>
      </c>
      <c r="EV5" s="52" t="s">
        <v>152</v>
      </c>
      <c r="EW5" s="52" t="s">
        <v>153</v>
      </c>
      <c r="EX5" s="52" t="s">
        <v>154</v>
      </c>
      <c r="EY5" s="52" t="s">
        <v>155</v>
      </c>
    </row>
    <row r="6" spans="1:155" s="57" customFormat="1" x14ac:dyDescent="0.25">
      <c r="A6" s="38" t="s">
        <v>158</v>
      </c>
      <c r="B6" s="53">
        <f>B8</f>
        <v>2021</v>
      </c>
      <c r="C6" s="53">
        <f t="shared" ref="C6:M6" si="2">C8</f>
        <v>232017</v>
      </c>
      <c r="D6" s="53">
        <f t="shared" si="2"/>
        <v>46</v>
      </c>
      <c r="E6" s="53">
        <f t="shared" si="2"/>
        <v>6</v>
      </c>
      <c r="F6" s="53">
        <f t="shared" si="2"/>
        <v>0</v>
      </c>
      <c r="G6" s="53">
        <f t="shared" si="2"/>
        <v>3</v>
      </c>
      <c r="H6" s="155" t="str">
        <f>IF(H8&lt;&gt;I8,H8,"")&amp;IF(I8&lt;&gt;J8,I8,"")&amp;"　"&amp;J8</f>
        <v>愛知県豊橋市　豊橋市民病院</v>
      </c>
      <c r="I6" s="156"/>
      <c r="J6" s="157"/>
      <c r="K6" s="53" t="str">
        <f t="shared" si="2"/>
        <v>当然財務</v>
      </c>
      <c r="L6" s="53" t="str">
        <f t="shared" si="2"/>
        <v>病院事業</v>
      </c>
      <c r="M6" s="53" t="str">
        <f t="shared" si="2"/>
        <v>一般病院</v>
      </c>
      <c r="N6" s="53" t="str">
        <f>N8</f>
        <v>500床以上</v>
      </c>
      <c r="O6" s="53" t="str">
        <f>O8</f>
        <v>非設置</v>
      </c>
      <c r="P6" s="53" t="str">
        <f>P8</f>
        <v>直営</v>
      </c>
      <c r="Q6" s="54">
        <f t="shared" ref="Q6:AH6" si="3">Q8</f>
        <v>37</v>
      </c>
      <c r="R6" s="53" t="str">
        <f t="shared" si="3"/>
        <v>対象</v>
      </c>
      <c r="S6" s="53" t="str">
        <f t="shared" si="3"/>
        <v>ド 透 I 未 訓 ガ</v>
      </c>
      <c r="T6" s="53" t="str">
        <f t="shared" si="3"/>
        <v>救 臨 が 感 へ 災 地</v>
      </c>
      <c r="U6" s="54">
        <f>U8</f>
        <v>372604</v>
      </c>
      <c r="V6" s="54">
        <f>V8</f>
        <v>63131</v>
      </c>
      <c r="W6" s="53" t="str">
        <f>W8</f>
        <v>非該当</v>
      </c>
      <c r="X6" s="53" t="str">
        <f t="shared" ref="X6" si="4">X8</f>
        <v>非該当</v>
      </c>
      <c r="Y6" s="53" t="str">
        <f t="shared" si="3"/>
        <v>７：１</v>
      </c>
      <c r="Z6" s="54">
        <f t="shared" si="3"/>
        <v>780</v>
      </c>
      <c r="AA6" s="54" t="str">
        <f t="shared" si="3"/>
        <v>-</v>
      </c>
      <c r="AB6" s="54">
        <f t="shared" si="3"/>
        <v>10</v>
      </c>
      <c r="AC6" s="54" t="str">
        <f t="shared" si="3"/>
        <v>-</v>
      </c>
      <c r="AD6" s="54">
        <f t="shared" si="3"/>
        <v>10</v>
      </c>
      <c r="AE6" s="54">
        <f t="shared" si="3"/>
        <v>800</v>
      </c>
      <c r="AF6" s="54">
        <f t="shared" si="3"/>
        <v>643</v>
      </c>
      <c r="AG6" s="54" t="str">
        <f t="shared" si="3"/>
        <v>-</v>
      </c>
      <c r="AH6" s="54">
        <f t="shared" si="3"/>
        <v>643</v>
      </c>
      <c r="AI6" s="55">
        <f>IF(AI8="-",NA(),AI8)</f>
        <v>100.1</v>
      </c>
      <c r="AJ6" s="55">
        <f t="shared" ref="AJ6:AR6" si="5">IF(AJ8="-",NA(),AJ8)</f>
        <v>100.5</v>
      </c>
      <c r="AK6" s="55">
        <f t="shared" si="5"/>
        <v>100.4</v>
      </c>
      <c r="AL6" s="55">
        <f t="shared" si="5"/>
        <v>103.4</v>
      </c>
      <c r="AM6" s="55">
        <f t="shared" si="5"/>
        <v>112.2</v>
      </c>
      <c r="AN6" s="55">
        <f t="shared" si="5"/>
        <v>100.1</v>
      </c>
      <c r="AO6" s="55">
        <f t="shared" si="5"/>
        <v>100</v>
      </c>
      <c r="AP6" s="55">
        <f t="shared" si="5"/>
        <v>99.2</v>
      </c>
      <c r="AQ6" s="55">
        <f t="shared" si="5"/>
        <v>102.9</v>
      </c>
      <c r="AR6" s="55">
        <f t="shared" si="5"/>
        <v>106.1</v>
      </c>
      <c r="AS6" s="55" t="str">
        <f>IF(AS8="-","【-】","【"&amp;SUBSTITUTE(TEXT(AS8,"#,##0.0"),"-","△")&amp;"】")</f>
        <v>【106.2】</v>
      </c>
      <c r="AT6" s="55">
        <f>IF(AT8="-",NA(),AT8)</f>
        <v>98.1</v>
      </c>
      <c r="AU6" s="55">
        <f t="shared" ref="AU6:BC6" si="6">IF(AU8="-",NA(),AU8)</f>
        <v>98.2</v>
      </c>
      <c r="AV6" s="55">
        <f t="shared" si="6"/>
        <v>98.6</v>
      </c>
      <c r="AW6" s="55">
        <f t="shared" si="6"/>
        <v>94.9</v>
      </c>
      <c r="AX6" s="55">
        <f t="shared" si="6"/>
        <v>98.1</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88.9</v>
      </c>
      <c r="BQ6" s="55">
        <f t="shared" ref="BQ6:BY6" si="8">IF(BQ8="-",NA(),BQ8)</f>
        <v>86.2</v>
      </c>
      <c r="BR6" s="55">
        <f t="shared" si="8"/>
        <v>88.6</v>
      </c>
      <c r="BS6" s="55">
        <f t="shared" si="8"/>
        <v>79.400000000000006</v>
      </c>
      <c r="BT6" s="55">
        <f t="shared" si="8"/>
        <v>78.7</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63068</v>
      </c>
      <c r="CB6" s="56">
        <f t="shared" ref="CB6:CJ6" si="9">IF(CB8="-",NA(),CB8)</f>
        <v>65894</v>
      </c>
      <c r="CC6" s="56">
        <f t="shared" si="9"/>
        <v>68340</v>
      </c>
      <c r="CD6" s="56">
        <f t="shared" si="9"/>
        <v>71957</v>
      </c>
      <c r="CE6" s="56">
        <f t="shared" si="9"/>
        <v>76620</v>
      </c>
      <c r="CF6" s="56">
        <f t="shared" si="9"/>
        <v>66228</v>
      </c>
      <c r="CG6" s="56">
        <f t="shared" si="9"/>
        <v>68751</v>
      </c>
      <c r="CH6" s="56">
        <f t="shared" si="9"/>
        <v>70630</v>
      </c>
      <c r="CI6" s="56">
        <f t="shared" si="9"/>
        <v>75766</v>
      </c>
      <c r="CJ6" s="56">
        <f t="shared" si="9"/>
        <v>79610</v>
      </c>
      <c r="CK6" s="55" t="str">
        <f>IF(CK8="-","【-】","【"&amp;SUBSTITUTE(TEXT(CK8,"#,##0"),"-","△")&amp;"】")</f>
        <v>【59,287】</v>
      </c>
      <c r="CL6" s="56">
        <f>IF(CL8="-",NA(),CL8)</f>
        <v>19081</v>
      </c>
      <c r="CM6" s="56">
        <f t="shared" ref="CM6:CU6" si="10">IF(CM8="-",NA(),CM8)</f>
        <v>20716</v>
      </c>
      <c r="CN6" s="56">
        <f t="shared" si="10"/>
        <v>23700</v>
      </c>
      <c r="CO6" s="56">
        <f t="shared" si="10"/>
        <v>26177</v>
      </c>
      <c r="CP6" s="56">
        <f t="shared" si="10"/>
        <v>26257</v>
      </c>
      <c r="CQ6" s="56">
        <f t="shared" si="10"/>
        <v>18393</v>
      </c>
      <c r="CR6" s="56">
        <f t="shared" si="10"/>
        <v>19207</v>
      </c>
      <c r="CS6" s="56">
        <f t="shared" si="10"/>
        <v>20687</v>
      </c>
      <c r="CT6" s="56">
        <f t="shared" si="10"/>
        <v>22637</v>
      </c>
      <c r="CU6" s="56">
        <f t="shared" si="10"/>
        <v>23244</v>
      </c>
      <c r="CV6" s="55" t="str">
        <f>IF(CV8="-","【-】","【"&amp;SUBSTITUTE(TEXT(CV8,"#,##0"),"-","△")&amp;"】")</f>
        <v>【17,202】</v>
      </c>
      <c r="CW6" s="55">
        <f>IF(CW8="-",NA(),CW8)</f>
        <v>44.4</v>
      </c>
      <c r="CX6" s="55">
        <f t="shared" ref="CX6:DF6" si="11">IF(CX8="-",NA(),CX8)</f>
        <v>43.3</v>
      </c>
      <c r="CY6" s="55">
        <f t="shared" si="11"/>
        <v>40.799999999999997</v>
      </c>
      <c r="CZ6" s="55">
        <f t="shared" si="11"/>
        <v>44.2</v>
      </c>
      <c r="DA6" s="55">
        <f t="shared" si="11"/>
        <v>42.6</v>
      </c>
      <c r="DB6" s="55">
        <f t="shared" si="11"/>
        <v>48.7</v>
      </c>
      <c r="DC6" s="55">
        <f t="shared" si="11"/>
        <v>48.3</v>
      </c>
      <c r="DD6" s="55">
        <f t="shared" si="11"/>
        <v>47.7</v>
      </c>
      <c r="DE6" s="55">
        <f t="shared" si="11"/>
        <v>51.8</v>
      </c>
      <c r="DF6" s="55">
        <f t="shared" si="11"/>
        <v>49.6</v>
      </c>
      <c r="DG6" s="55" t="str">
        <f>IF(DG8="-","【-】","【"&amp;SUBSTITUTE(TEXT(DG8,"#,##0.0"),"-","△")&amp;"】")</f>
        <v>【56.4】</v>
      </c>
      <c r="DH6" s="55">
        <f>IF(DH8="-",NA(),DH8)</f>
        <v>32.200000000000003</v>
      </c>
      <c r="DI6" s="55">
        <f t="shared" ref="DI6:DQ6" si="12">IF(DI8="-",NA(),DI8)</f>
        <v>33.799999999999997</v>
      </c>
      <c r="DJ6" s="55">
        <f t="shared" si="12"/>
        <v>36.700000000000003</v>
      </c>
      <c r="DK6" s="55">
        <f t="shared" si="12"/>
        <v>37.9</v>
      </c>
      <c r="DL6" s="55">
        <f t="shared" si="12"/>
        <v>37</v>
      </c>
      <c r="DM6" s="55">
        <f t="shared" si="12"/>
        <v>27.8</v>
      </c>
      <c r="DN6" s="55">
        <f t="shared" si="12"/>
        <v>28.1</v>
      </c>
      <c r="DO6" s="55">
        <f t="shared" si="12"/>
        <v>29.2</v>
      </c>
      <c r="DP6" s="55">
        <f t="shared" si="12"/>
        <v>29</v>
      </c>
      <c r="DQ6" s="55">
        <f t="shared" si="12"/>
        <v>29.2</v>
      </c>
      <c r="DR6" s="55" t="str">
        <f>IF(DR8="-","【-】","【"&amp;SUBSTITUTE(TEXT(DR8,"#,##0.0"),"-","△")&amp;"】")</f>
        <v>【24.8】</v>
      </c>
      <c r="DS6" s="55">
        <f>IF(DS8="-",NA(),DS8)</f>
        <v>54.1</v>
      </c>
      <c r="DT6" s="55">
        <f t="shared" ref="DT6:EB6" si="13">IF(DT8="-",NA(),DT8)</f>
        <v>54.9</v>
      </c>
      <c r="DU6" s="55">
        <f t="shared" si="13"/>
        <v>57.7</v>
      </c>
      <c r="DV6" s="55">
        <f t="shared" si="13"/>
        <v>59.8</v>
      </c>
      <c r="DW6" s="55">
        <f t="shared" si="13"/>
        <v>61.3</v>
      </c>
      <c r="DX6" s="55">
        <f t="shared" si="13"/>
        <v>52</v>
      </c>
      <c r="DY6" s="55">
        <f t="shared" si="13"/>
        <v>52.5</v>
      </c>
      <c r="DZ6" s="55">
        <f t="shared" si="13"/>
        <v>52.5</v>
      </c>
      <c r="EA6" s="55">
        <f t="shared" si="13"/>
        <v>54</v>
      </c>
      <c r="EB6" s="55">
        <f t="shared" si="13"/>
        <v>55.4</v>
      </c>
      <c r="EC6" s="55" t="str">
        <f>IF(EC8="-","【-】","【"&amp;SUBSTITUTE(TEXT(EC8,"#,##0.0"),"-","△")&amp;"】")</f>
        <v>【56.0】</v>
      </c>
      <c r="ED6" s="55">
        <f>IF(ED8="-",NA(),ED8)</f>
        <v>60.8</v>
      </c>
      <c r="EE6" s="55">
        <f t="shared" ref="EE6:EM6" si="14">IF(EE8="-",NA(),EE8)</f>
        <v>61.3</v>
      </c>
      <c r="EF6" s="55">
        <f t="shared" si="14"/>
        <v>65.900000000000006</v>
      </c>
      <c r="EG6" s="55">
        <f t="shared" si="14"/>
        <v>67.5</v>
      </c>
      <c r="EH6" s="55">
        <f t="shared" si="14"/>
        <v>71.2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62001383</v>
      </c>
      <c r="EP6" s="56">
        <f t="shared" ref="EP6:EX6" si="15">IF(EP8="-",NA(),EP8)</f>
        <v>64343525</v>
      </c>
      <c r="EQ6" s="56">
        <f t="shared" si="15"/>
        <v>64532505</v>
      </c>
      <c r="ER6" s="56">
        <f t="shared" si="15"/>
        <v>65279066</v>
      </c>
      <c r="ES6" s="56">
        <f t="shared" si="15"/>
        <v>66691504</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5">
      <c r="A7" s="38" t="s">
        <v>159</v>
      </c>
      <c r="B7" s="53">
        <f t="shared" ref="B7:AH7" si="16">B8</f>
        <v>2021</v>
      </c>
      <c r="C7" s="53">
        <f t="shared" si="16"/>
        <v>232017</v>
      </c>
      <c r="D7" s="53">
        <f t="shared" si="16"/>
        <v>46</v>
      </c>
      <c r="E7" s="53">
        <f t="shared" si="16"/>
        <v>6</v>
      </c>
      <c r="F7" s="53">
        <f t="shared" si="16"/>
        <v>0</v>
      </c>
      <c r="G7" s="53">
        <f t="shared" si="16"/>
        <v>3</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37</v>
      </c>
      <c r="R7" s="53" t="str">
        <f t="shared" si="16"/>
        <v>対象</v>
      </c>
      <c r="S7" s="53" t="str">
        <f t="shared" si="16"/>
        <v>ド 透 I 未 訓 ガ</v>
      </c>
      <c r="T7" s="53" t="str">
        <f t="shared" si="16"/>
        <v>救 臨 が 感 へ 災 地</v>
      </c>
      <c r="U7" s="54">
        <f>U8</f>
        <v>372604</v>
      </c>
      <c r="V7" s="54">
        <f>V8</f>
        <v>63131</v>
      </c>
      <c r="W7" s="53" t="str">
        <f>W8</f>
        <v>非該当</v>
      </c>
      <c r="X7" s="53" t="str">
        <f t="shared" si="16"/>
        <v>非該当</v>
      </c>
      <c r="Y7" s="53" t="str">
        <f t="shared" si="16"/>
        <v>７：１</v>
      </c>
      <c r="Z7" s="54">
        <f t="shared" si="16"/>
        <v>780</v>
      </c>
      <c r="AA7" s="54" t="str">
        <f t="shared" si="16"/>
        <v>-</v>
      </c>
      <c r="AB7" s="54">
        <f t="shared" si="16"/>
        <v>10</v>
      </c>
      <c r="AC7" s="54" t="str">
        <f t="shared" si="16"/>
        <v>-</v>
      </c>
      <c r="AD7" s="54">
        <f t="shared" si="16"/>
        <v>10</v>
      </c>
      <c r="AE7" s="54">
        <f t="shared" si="16"/>
        <v>800</v>
      </c>
      <c r="AF7" s="54">
        <f t="shared" si="16"/>
        <v>643</v>
      </c>
      <c r="AG7" s="54" t="str">
        <f t="shared" si="16"/>
        <v>-</v>
      </c>
      <c r="AH7" s="54">
        <f t="shared" si="16"/>
        <v>643</v>
      </c>
      <c r="AI7" s="55">
        <f>AI8</f>
        <v>100.1</v>
      </c>
      <c r="AJ7" s="55">
        <f t="shared" ref="AJ7:AR7" si="17">AJ8</f>
        <v>100.5</v>
      </c>
      <c r="AK7" s="55">
        <f t="shared" si="17"/>
        <v>100.4</v>
      </c>
      <c r="AL7" s="55">
        <f t="shared" si="17"/>
        <v>103.4</v>
      </c>
      <c r="AM7" s="55">
        <f t="shared" si="17"/>
        <v>112.2</v>
      </c>
      <c r="AN7" s="55">
        <f t="shared" si="17"/>
        <v>100.1</v>
      </c>
      <c r="AO7" s="55">
        <f t="shared" si="17"/>
        <v>100</v>
      </c>
      <c r="AP7" s="55">
        <f t="shared" si="17"/>
        <v>99.2</v>
      </c>
      <c r="AQ7" s="55">
        <f t="shared" si="17"/>
        <v>102.9</v>
      </c>
      <c r="AR7" s="55">
        <f t="shared" si="17"/>
        <v>106.1</v>
      </c>
      <c r="AS7" s="55"/>
      <c r="AT7" s="55">
        <f>AT8</f>
        <v>98.1</v>
      </c>
      <c r="AU7" s="55">
        <f t="shared" ref="AU7:BC7" si="18">AU8</f>
        <v>98.2</v>
      </c>
      <c r="AV7" s="55">
        <f t="shared" si="18"/>
        <v>98.6</v>
      </c>
      <c r="AW7" s="55">
        <f t="shared" si="18"/>
        <v>94.9</v>
      </c>
      <c r="AX7" s="55">
        <f t="shared" si="18"/>
        <v>98.1</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88.9</v>
      </c>
      <c r="BQ7" s="55">
        <f t="shared" ref="BQ7:BY7" si="20">BQ8</f>
        <v>86.2</v>
      </c>
      <c r="BR7" s="55">
        <f t="shared" si="20"/>
        <v>88.6</v>
      </c>
      <c r="BS7" s="55">
        <f t="shared" si="20"/>
        <v>79.400000000000006</v>
      </c>
      <c r="BT7" s="55">
        <f t="shared" si="20"/>
        <v>78.7</v>
      </c>
      <c r="BU7" s="55">
        <f t="shared" si="20"/>
        <v>79.900000000000006</v>
      </c>
      <c r="BV7" s="55">
        <f t="shared" si="20"/>
        <v>80.2</v>
      </c>
      <c r="BW7" s="55">
        <f t="shared" si="20"/>
        <v>79.8</v>
      </c>
      <c r="BX7" s="55">
        <f t="shared" si="20"/>
        <v>70.599999999999994</v>
      </c>
      <c r="BY7" s="55">
        <f t="shared" si="20"/>
        <v>71.400000000000006</v>
      </c>
      <c r="BZ7" s="55"/>
      <c r="CA7" s="56">
        <f>CA8</f>
        <v>63068</v>
      </c>
      <c r="CB7" s="56">
        <f t="shared" ref="CB7:CJ7" si="21">CB8</f>
        <v>65894</v>
      </c>
      <c r="CC7" s="56">
        <f t="shared" si="21"/>
        <v>68340</v>
      </c>
      <c r="CD7" s="56">
        <f t="shared" si="21"/>
        <v>71957</v>
      </c>
      <c r="CE7" s="56">
        <f t="shared" si="21"/>
        <v>76620</v>
      </c>
      <c r="CF7" s="56">
        <f t="shared" si="21"/>
        <v>66228</v>
      </c>
      <c r="CG7" s="56">
        <f t="shared" si="21"/>
        <v>68751</v>
      </c>
      <c r="CH7" s="56">
        <f t="shared" si="21"/>
        <v>70630</v>
      </c>
      <c r="CI7" s="56">
        <f t="shared" si="21"/>
        <v>75766</v>
      </c>
      <c r="CJ7" s="56">
        <f t="shared" si="21"/>
        <v>79610</v>
      </c>
      <c r="CK7" s="55"/>
      <c r="CL7" s="56">
        <f>CL8</f>
        <v>19081</v>
      </c>
      <c r="CM7" s="56">
        <f t="shared" ref="CM7:CU7" si="22">CM8</f>
        <v>20716</v>
      </c>
      <c r="CN7" s="56">
        <f t="shared" si="22"/>
        <v>23700</v>
      </c>
      <c r="CO7" s="56">
        <f t="shared" si="22"/>
        <v>26177</v>
      </c>
      <c r="CP7" s="56">
        <f t="shared" si="22"/>
        <v>26257</v>
      </c>
      <c r="CQ7" s="56">
        <f t="shared" si="22"/>
        <v>18393</v>
      </c>
      <c r="CR7" s="56">
        <f t="shared" si="22"/>
        <v>19207</v>
      </c>
      <c r="CS7" s="56">
        <f t="shared" si="22"/>
        <v>20687</v>
      </c>
      <c r="CT7" s="56">
        <f t="shared" si="22"/>
        <v>22637</v>
      </c>
      <c r="CU7" s="56">
        <f t="shared" si="22"/>
        <v>23244</v>
      </c>
      <c r="CV7" s="55"/>
      <c r="CW7" s="55">
        <f>CW8</f>
        <v>44.4</v>
      </c>
      <c r="CX7" s="55">
        <f t="shared" ref="CX7:DF7" si="23">CX8</f>
        <v>43.3</v>
      </c>
      <c r="CY7" s="55">
        <f t="shared" si="23"/>
        <v>40.799999999999997</v>
      </c>
      <c r="CZ7" s="55">
        <f t="shared" si="23"/>
        <v>44.2</v>
      </c>
      <c r="DA7" s="55">
        <f t="shared" si="23"/>
        <v>42.6</v>
      </c>
      <c r="DB7" s="55">
        <f t="shared" si="23"/>
        <v>48.7</v>
      </c>
      <c r="DC7" s="55">
        <f t="shared" si="23"/>
        <v>48.3</v>
      </c>
      <c r="DD7" s="55">
        <f t="shared" si="23"/>
        <v>47.7</v>
      </c>
      <c r="DE7" s="55">
        <f t="shared" si="23"/>
        <v>51.8</v>
      </c>
      <c r="DF7" s="55">
        <f t="shared" si="23"/>
        <v>49.6</v>
      </c>
      <c r="DG7" s="55"/>
      <c r="DH7" s="55">
        <f>DH8</f>
        <v>32.200000000000003</v>
      </c>
      <c r="DI7" s="55">
        <f t="shared" ref="DI7:DQ7" si="24">DI8</f>
        <v>33.799999999999997</v>
      </c>
      <c r="DJ7" s="55">
        <f t="shared" si="24"/>
        <v>36.700000000000003</v>
      </c>
      <c r="DK7" s="55">
        <f t="shared" si="24"/>
        <v>37.9</v>
      </c>
      <c r="DL7" s="55">
        <f t="shared" si="24"/>
        <v>37</v>
      </c>
      <c r="DM7" s="55">
        <f t="shared" si="24"/>
        <v>27.8</v>
      </c>
      <c r="DN7" s="55">
        <f t="shared" si="24"/>
        <v>28.1</v>
      </c>
      <c r="DO7" s="55">
        <f t="shared" si="24"/>
        <v>29.2</v>
      </c>
      <c r="DP7" s="55">
        <f t="shared" si="24"/>
        <v>29</v>
      </c>
      <c r="DQ7" s="55">
        <f t="shared" si="24"/>
        <v>29.2</v>
      </c>
      <c r="DR7" s="55"/>
      <c r="DS7" s="55">
        <f>DS8</f>
        <v>54.1</v>
      </c>
      <c r="DT7" s="55">
        <f t="shared" ref="DT7:EB7" si="25">DT8</f>
        <v>54.9</v>
      </c>
      <c r="DU7" s="55">
        <f t="shared" si="25"/>
        <v>57.7</v>
      </c>
      <c r="DV7" s="55">
        <f t="shared" si="25"/>
        <v>59.8</v>
      </c>
      <c r="DW7" s="55">
        <f t="shared" si="25"/>
        <v>61.3</v>
      </c>
      <c r="DX7" s="55">
        <f t="shared" si="25"/>
        <v>52</v>
      </c>
      <c r="DY7" s="55">
        <f t="shared" si="25"/>
        <v>52.5</v>
      </c>
      <c r="DZ7" s="55">
        <f t="shared" si="25"/>
        <v>52.5</v>
      </c>
      <c r="EA7" s="55">
        <f t="shared" si="25"/>
        <v>54</v>
      </c>
      <c r="EB7" s="55">
        <f t="shared" si="25"/>
        <v>55.4</v>
      </c>
      <c r="EC7" s="55"/>
      <c r="ED7" s="55">
        <f>ED8</f>
        <v>60.8</v>
      </c>
      <c r="EE7" s="55">
        <f t="shared" ref="EE7:EM7" si="26">EE8</f>
        <v>61.3</v>
      </c>
      <c r="EF7" s="55">
        <f t="shared" si="26"/>
        <v>65.900000000000006</v>
      </c>
      <c r="EG7" s="55">
        <f t="shared" si="26"/>
        <v>67.5</v>
      </c>
      <c r="EH7" s="55">
        <f t="shared" si="26"/>
        <v>71.2</v>
      </c>
      <c r="EI7" s="55">
        <f t="shared" si="26"/>
        <v>66</v>
      </c>
      <c r="EJ7" s="55">
        <f t="shared" si="26"/>
        <v>67.099999999999994</v>
      </c>
      <c r="EK7" s="55">
        <f t="shared" si="26"/>
        <v>67.900000000000006</v>
      </c>
      <c r="EL7" s="55">
        <f t="shared" si="26"/>
        <v>69.2</v>
      </c>
      <c r="EM7" s="55">
        <f t="shared" si="26"/>
        <v>70.8</v>
      </c>
      <c r="EN7" s="55"/>
      <c r="EO7" s="56">
        <f>EO8</f>
        <v>62001383</v>
      </c>
      <c r="EP7" s="56">
        <f t="shared" ref="EP7:EX7" si="27">EP8</f>
        <v>64343525</v>
      </c>
      <c r="EQ7" s="56">
        <f t="shared" si="27"/>
        <v>64532505</v>
      </c>
      <c r="ER7" s="56">
        <f t="shared" si="27"/>
        <v>65279066</v>
      </c>
      <c r="ES7" s="56">
        <f t="shared" si="27"/>
        <v>66691504</v>
      </c>
      <c r="ET7" s="56">
        <f t="shared" si="27"/>
        <v>53351028</v>
      </c>
      <c r="EU7" s="56">
        <f t="shared" si="27"/>
        <v>55620962</v>
      </c>
      <c r="EV7" s="56">
        <f t="shared" si="27"/>
        <v>57155394</v>
      </c>
      <c r="EW7" s="56">
        <f t="shared" si="27"/>
        <v>58042153</v>
      </c>
      <c r="EX7" s="56">
        <f t="shared" si="27"/>
        <v>58985932</v>
      </c>
      <c r="EY7" s="56"/>
    </row>
    <row r="8" spans="1:155" s="57" customFormat="1" x14ac:dyDescent="0.25">
      <c r="A8" s="38"/>
      <c r="B8" s="58">
        <v>2021</v>
      </c>
      <c r="C8" s="58">
        <v>232017</v>
      </c>
      <c r="D8" s="58">
        <v>46</v>
      </c>
      <c r="E8" s="58">
        <v>6</v>
      </c>
      <c r="F8" s="58">
        <v>0</v>
      </c>
      <c r="G8" s="58">
        <v>3</v>
      </c>
      <c r="H8" s="58" t="s">
        <v>160</v>
      </c>
      <c r="I8" s="58" t="s">
        <v>161</v>
      </c>
      <c r="J8" s="58" t="s">
        <v>162</v>
      </c>
      <c r="K8" s="58" t="s">
        <v>163</v>
      </c>
      <c r="L8" s="58" t="s">
        <v>164</v>
      </c>
      <c r="M8" s="58" t="s">
        <v>165</v>
      </c>
      <c r="N8" s="58" t="s">
        <v>166</v>
      </c>
      <c r="O8" s="58" t="s">
        <v>167</v>
      </c>
      <c r="P8" s="58" t="s">
        <v>168</v>
      </c>
      <c r="Q8" s="59">
        <v>37</v>
      </c>
      <c r="R8" s="58" t="s">
        <v>169</v>
      </c>
      <c r="S8" s="58" t="s">
        <v>170</v>
      </c>
      <c r="T8" s="58" t="s">
        <v>171</v>
      </c>
      <c r="U8" s="59">
        <v>372604</v>
      </c>
      <c r="V8" s="59">
        <v>63131</v>
      </c>
      <c r="W8" s="58" t="s">
        <v>172</v>
      </c>
      <c r="X8" s="58" t="s">
        <v>172</v>
      </c>
      <c r="Y8" s="60" t="s">
        <v>173</v>
      </c>
      <c r="Z8" s="59">
        <v>780</v>
      </c>
      <c r="AA8" s="59" t="s">
        <v>39</v>
      </c>
      <c r="AB8" s="59">
        <v>10</v>
      </c>
      <c r="AC8" s="59" t="s">
        <v>39</v>
      </c>
      <c r="AD8" s="59">
        <v>10</v>
      </c>
      <c r="AE8" s="59">
        <v>800</v>
      </c>
      <c r="AF8" s="59">
        <v>643</v>
      </c>
      <c r="AG8" s="59" t="s">
        <v>39</v>
      </c>
      <c r="AH8" s="59">
        <v>643</v>
      </c>
      <c r="AI8" s="61">
        <v>100.1</v>
      </c>
      <c r="AJ8" s="61">
        <v>100.5</v>
      </c>
      <c r="AK8" s="61">
        <v>100.4</v>
      </c>
      <c r="AL8" s="61">
        <v>103.4</v>
      </c>
      <c r="AM8" s="61">
        <v>112.2</v>
      </c>
      <c r="AN8" s="61">
        <v>100.1</v>
      </c>
      <c r="AO8" s="61">
        <v>100</v>
      </c>
      <c r="AP8" s="61">
        <v>99.2</v>
      </c>
      <c r="AQ8" s="61">
        <v>102.9</v>
      </c>
      <c r="AR8" s="61">
        <v>106.1</v>
      </c>
      <c r="AS8" s="61">
        <v>106.2</v>
      </c>
      <c r="AT8" s="61">
        <v>98.1</v>
      </c>
      <c r="AU8" s="61">
        <v>98.2</v>
      </c>
      <c r="AV8" s="61">
        <v>98.6</v>
      </c>
      <c r="AW8" s="61">
        <v>94.9</v>
      </c>
      <c r="AX8" s="61">
        <v>98.1</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88.9</v>
      </c>
      <c r="BQ8" s="61">
        <v>86.2</v>
      </c>
      <c r="BR8" s="61">
        <v>88.6</v>
      </c>
      <c r="BS8" s="61">
        <v>79.400000000000006</v>
      </c>
      <c r="BT8" s="61">
        <v>78.7</v>
      </c>
      <c r="BU8" s="61">
        <v>79.900000000000006</v>
      </c>
      <c r="BV8" s="61">
        <v>80.2</v>
      </c>
      <c r="BW8" s="61">
        <v>79.8</v>
      </c>
      <c r="BX8" s="61">
        <v>70.599999999999994</v>
      </c>
      <c r="BY8" s="61">
        <v>71.400000000000006</v>
      </c>
      <c r="BZ8" s="61">
        <v>67.099999999999994</v>
      </c>
      <c r="CA8" s="62">
        <v>63068</v>
      </c>
      <c r="CB8" s="62">
        <v>65894</v>
      </c>
      <c r="CC8" s="62">
        <v>68340</v>
      </c>
      <c r="CD8" s="62">
        <v>71957</v>
      </c>
      <c r="CE8" s="62">
        <v>76620</v>
      </c>
      <c r="CF8" s="62">
        <v>66228</v>
      </c>
      <c r="CG8" s="62">
        <v>68751</v>
      </c>
      <c r="CH8" s="62">
        <v>70630</v>
      </c>
      <c r="CI8" s="62">
        <v>75766</v>
      </c>
      <c r="CJ8" s="62">
        <v>79610</v>
      </c>
      <c r="CK8" s="61">
        <v>59287</v>
      </c>
      <c r="CL8" s="62">
        <v>19081</v>
      </c>
      <c r="CM8" s="62">
        <v>20716</v>
      </c>
      <c r="CN8" s="62">
        <v>23700</v>
      </c>
      <c r="CO8" s="62">
        <v>26177</v>
      </c>
      <c r="CP8" s="62">
        <v>26257</v>
      </c>
      <c r="CQ8" s="62">
        <v>18393</v>
      </c>
      <c r="CR8" s="62">
        <v>19207</v>
      </c>
      <c r="CS8" s="62">
        <v>20687</v>
      </c>
      <c r="CT8" s="62">
        <v>22637</v>
      </c>
      <c r="CU8" s="62">
        <v>23244</v>
      </c>
      <c r="CV8" s="61">
        <v>17202</v>
      </c>
      <c r="CW8" s="62">
        <v>44.4</v>
      </c>
      <c r="CX8" s="62">
        <v>43.3</v>
      </c>
      <c r="CY8" s="62">
        <v>40.799999999999997</v>
      </c>
      <c r="CZ8" s="62">
        <v>44.2</v>
      </c>
      <c r="DA8" s="62">
        <v>42.6</v>
      </c>
      <c r="DB8" s="62">
        <v>48.7</v>
      </c>
      <c r="DC8" s="62">
        <v>48.3</v>
      </c>
      <c r="DD8" s="62">
        <v>47.7</v>
      </c>
      <c r="DE8" s="62">
        <v>51.8</v>
      </c>
      <c r="DF8" s="62">
        <v>49.6</v>
      </c>
      <c r="DG8" s="62">
        <v>56.4</v>
      </c>
      <c r="DH8" s="62">
        <v>32.200000000000003</v>
      </c>
      <c r="DI8" s="62">
        <v>33.799999999999997</v>
      </c>
      <c r="DJ8" s="62">
        <v>36.700000000000003</v>
      </c>
      <c r="DK8" s="62">
        <v>37.9</v>
      </c>
      <c r="DL8" s="62">
        <v>37</v>
      </c>
      <c r="DM8" s="62">
        <v>27.8</v>
      </c>
      <c r="DN8" s="62">
        <v>28.1</v>
      </c>
      <c r="DO8" s="62">
        <v>29.2</v>
      </c>
      <c r="DP8" s="62">
        <v>29</v>
      </c>
      <c r="DQ8" s="62">
        <v>29.2</v>
      </c>
      <c r="DR8" s="62">
        <v>24.8</v>
      </c>
      <c r="DS8" s="61">
        <v>54.1</v>
      </c>
      <c r="DT8" s="61">
        <v>54.9</v>
      </c>
      <c r="DU8" s="61">
        <v>57.7</v>
      </c>
      <c r="DV8" s="61">
        <v>59.8</v>
      </c>
      <c r="DW8" s="61">
        <v>61.3</v>
      </c>
      <c r="DX8" s="61">
        <v>52</v>
      </c>
      <c r="DY8" s="61">
        <v>52.5</v>
      </c>
      <c r="DZ8" s="61">
        <v>52.5</v>
      </c>
      <c r="EA8" s="61">
        <v>54</v>
      </c>
      <c r="EB8" s="61">
        <v>55.4</v>
      </c>
      <c r="EC8" s="61">
        <v>56</v>
      </c>
      <c r="ED8" s="61">
        <v>60.8</v>
      </c>
      <c r="EE8" s="61">
        <v>61.3</v>
      </c>
      <c r="EF8" s="61">
        <v>65.900000000000006</v>
      </c>
      <c r="EG8" s="61">
        <v>67.5</v>
      </c>
      <c r="EH8" s="61">
        <v>71.2</v>
      </c>
      <c r="EI8" s="61">
        <v>66</v>
      </c>
      <c r="EJ8" s="61">
        <v>67.099999999999994</v>
      </c>
      <c r="EK8" s="61">
        <v>67.900000000000006</v>
      </c>
      <c r="EL8" s="61">
        <v>69.2</v>
      </c>
      <c r="EM8" s="61">
        <v>70.8</v>
      </c>
      <c r="EN8" s="61">
        <v>70.7</v>
      </c>
      <c r="EO8" s="62">
        <v>62001383</v>
      </c>
      <c r="EP8" s="62">
        <v>64343525</v>
      </c>
      <c r="EQ8" s="62">
        <v>64532505</v>
      </c>
      <c r="ER8" s="62">
        <v>65279066</v>
      </c>
      <c r="ES8" s="62">
        <v>66691504</v>
      </c>
      <c r="ET8" s="62">
        <v>53351028</v>
      </c>
      <c r="EU8" s="62">
        <v>55620962</v>
      </c>
      <c r="EV8" s="62">
        <v>57155394</v>
      </c>
      <c r="EW8" s="62">
        <v>58042153</v>
      </c>
      <c r="EX8" s="62">
        <v>58985932</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2023-01-23T02:55:24Z</cp:lastPrinted>
  <dcterms:created xsi:type="dcterms:W3CDTF">2022-12-01T02:24:34Z</dcterms:created>
  <dcterms:modified xsi:type="dcterms:W3CDTF">2023-02-09T02:33:32Z</dcterms:modified>
  <cp:category/>
</cp:coreProperties>
</file>