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546E309B-25B2-44EF-8C1E-753DAF268CC6}" xr6:coauthVersionLast="36" xr6:coauthVersionMax="36" xr10:uidLastSave="{00000000-0000-0000-0000-000000000000}"/>
  <workbookProtection workbookAlgorithmName="SHA-512" workbookHashValue="mHoW/IkP5RCfsh59aFVgTOrnLtrMkBkKCacyc20d3M/Tc7tex13EpwuYo9ovMRJ3s7kiNJ/RnOZOqpxqwFsAjA==" workbookSaltValue="M3/Lm+vfiSNGYOqm6UIDx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BB8" i="4"/>
  <c r="AD8" i="4"/>
  <c r="W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<sst xmlns="http://schemas.openxmlformats.org/spreadsheetml/2006/main" count="231" uniqueCount="117">
  <si>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</si>
  <si>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</si>
  <si>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</si>
  <si>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</si>
  <si>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</si>
  <si>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</si>
  <si>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</si>
  <si>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</si>
  <si>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</si>
  <si>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</si>
  <si>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</si>
  <si>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</si>
  <si>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</si>
  <si>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</si>
  <si>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</si>
  <si>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</si>
  <si>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</si>
  <si>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</si>
  <si>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</si>
  <si>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</si>
  <si>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</si>
  <si>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</si>
  <si>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</si>
  <si>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</si>
  <si>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</si>
  <si>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</si>
  <si>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</si>
  <si>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</si>
  <si>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</si>
  <si>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</si>
  <si>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</si>
  <si>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</si>
  <si>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</si>
  <si>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</si>
  <si>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</si>
  <si>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</si>
  <si>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</si>
  <si>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</si>
  <si>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</si>
  <si>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</si>
  <si>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</si>
  <si>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</si>
  <si>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</si>
  <si>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</si>
  <si>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</si>
  <si>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</si>
  <si>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</si>
  <si>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</si>
  <si>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</si>
  <si>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</si>
  <si>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</si>
  <si>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</si>
  <si>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</si>
  <si>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</si>
  <si>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</si>
  <si>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</si>
  <si>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</si>
  <si>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</si>
  <si>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</si>
  <si>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</si>
  <si>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</si>
  <si>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</si>
  <si>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</si>
  <si>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</si>
  <si>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</si>
  <si>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</si>
  <si>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</si>
  <si>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</si>
  <si>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</si>
  <si>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</si>
  <si>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</si>
  <si>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</si>
  <si>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</si>
  <si>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</si>
  <si>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</si>
  <si>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</si>
  <si>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</si>
  <si>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</si>
  <si>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</si>
  <si>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</si>
  <si>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</si>
  <si>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</si>
  <si>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</si>
  <si>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</si>
  <si>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</si>
  <si>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</si>
  <si>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</si>
  <si>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</si>
  <si>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</si>
  <si>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</si>
  <si>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</si>
  <si>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</si>
  <si>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</si>
  <si>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</si>
  <si>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</si>
  <si>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</si>
  <si>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</si>
  <si>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</si>
  <si>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</si>
  <si>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</si>
  <si>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</si>
  <si>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</si>
  <si>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</si>
  <si>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</si>
  <si>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</si>
  <si>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</si>
  <si>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</si>
  <si>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</si>
  <si>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</si>
  <si>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</si>
  <si>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</si>
  <si>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</si>
  <si>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</si>
  <si>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</si>
  <si>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本市の下水道事業は、処理場を有する全国4番目の都市として昭和10年に野田処理場が運転を開始した歴史を有し、老朽化した資産・管渠を多く保有しているため、①有形固定資産減価償却率や②管渠老朽化率がともに類似団体平均値と比べ高くなっている。耐震診断に基づく施設の耐震化や老朽化した施設の計画的な更新と適切な維持管理による長寿命化を図ることが重要な課題となっていることから、今後も施設の修繕・改良・更新を計画的に推進する。
・③管渠改善率は令和2年度と比べ0.01ポイント下降し、類似団体区分の平均値と比べ低い水準となっている。管渠施設の計画的な修繕・改良・更新を行っているが、1年間の修繕・改良・更新管渠延長が令和2年度と比べ減少したためである。今後も計画に基づき、維持修繕・改築更新を継続して行っていく予定である。
</t>
    <rPh sb="217" eb="219">
      <t>レイワ</t>
    </rPh>
    <rPh sb="220" eb="221">
      <t>ネン</t>
    </rPh>
    <rPh sb="221" eb="222">
      <t>ド</t>
    </rPh>
    <rPh sb="223" eb="224">
      <t>クラ</t>
    </rPh>
    <rPh sb="233" eb="235">
      <t>カコウ</t>
    </rPh>
    <rPh sb="250" eb="251">
      <t>ヒク</t>
    </rPh>
    <rPh sb="261" eb="263">
      <t>カンキョ</t>
    </rPh>
    <rPh sb="263" eb="265">
      <t>シセツ</t>
    </rPh>
    <rPh sb="266" eb="269">
      <t>ケイカクテキ</t>
    </rPh>
    <rPh sb="270" eb="272">
      <t>シュウゼン</t>
    </rPh>
    <rPh sb="273" eb="275">
      <t>カイリョウ</t>
    </rPh>
    <rPh sb="276" eb="278">
      <t>コウシン</t>
    </rPh>
    <rPh sb="279" eb="280">
      <t>オコナ</t>
    </rPh>
    <rPh sb="303" eb="305">
      <t>レイワ</t>
    </rPh>
    <rPh sb="306" eb="308">
      <t>ネンド</t>
    </rPh>
    <rPh sb="309" eb="310">
      <t>クラ</t>
    </rPh>
    <rPh sb="311" eb="313">
      <t>ゲンショウ</t>
    </rPh>
    <rPh sb="321" eb="323">
      <t>コンゴ</t>
    </rPh>
    <rPh sb="324" eb="326">
      <t>ケイカク</t>
    </rPh>
    <rPh sb="327" eb="328">
      <t>モト</t>
    </rPh>
    <rPh sb="331" eb="333">
      <t>イジ</t>
    </rPh>
    <rPh sb="333" eb="335">
      <t>シュウゼン</t>
    </rPh>
    <rPh sb="336" eb="338">
      <t>カイチク</t>
    </rPh>
    <rPh sb="338" eb="340">
      <t>コウシン</t>
    </rPh>
    <rPh sb="341" eb="343">
      <t>ケイゾク</t>
    </rPh>
    <rPh sb="345" eb="346">
      <t>オコナ</t>
    </rPh>
    <rPh sb="350" eb="352">
      <t>ヨテイ</t>
    </rPh>
    <phoneticPr fontId="4"/>
  </si>
  <si>
    <t>・経営の健全性・効率性については、令和3年度決算は令和2年度に引き続き経常黒字となったが、今後も人口減少や節水機器の普及等により、使用料の増加が見込めないため、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・経営戦略については、令和2年度に策定済みとなっており、令和7年度に見直し予定である。</t>
    <rPh sb="17" eb="19">
      <t>レイワ</t>
    </rPh>
    <rPh sb="25" eb="27">
      <t>レイワ</t>
    </rPh>
    <rPh sb="65" eb="68">
      <t>シヨウリョウ</t>
    </rPh>
    <rPh sb="69" eb="71">
      <t>ゾウカ</t>
    </rPh>
    <rPh sb="72" eb="74">
      <t>ミコ</t>
    </rPh>
    <rPh sb="225" eb="227">
      <t>シセツ</t>
    </rPh>
    <rPh sb="229" eb="231">
      <t>ヘイセイ</t>
    </rPh>
    <rPh sb="233" eb="234">
      <t>ネン</t>
    </rPh>
    <rPh sb="234" eb="235">
      <t>ド</t>
    </rPh>
    <rPh sb="236" eb="237">
      <t>クラ</t>
    </rPh>
    <rPh sb="243" eb="245">
      <t>カコウ</t>
    </rPh>
    <rPh sb="301" eb="303">
      <t>レイワ</t>
    </rPh>
    <rPh sb="304" eb="305">
      <t>ネン</t>
    </rPh>
    <rPh sb="305" eb="306">
      <t>ド</t>
    </rPh>
    <rPh sb="307" eb="309">
      <t>ミナオ</t>
    </rPh>
    <rPh sb="310" eb="312">
      <t>ヨテイ</t>
    </rPh>
    <phoneticPr fontId="4"/>
  </si>
  <si>
    <t>・①経常収支比率は、令和2年度と比べ0.16ポイント上昇し、全国及び類似団体区分の平均値と比べても高い水準である。下水道使用料等の減少により経常収益は減少したものの、減価償却費等の減少により経常費用が大きく減少したためである。今後も事業運営の効率化に努め、安定した経営を引き続き維持していく。
・③流動比率は、令和2年度と比べ10.23ポイント上昇し、全国及び類似団体区分の平均値と比べても高い水準である。建設改良費等の増加により流動負債である未払金が増加したものの、国庫補助金等の増加により流動資産である現金預金が大きく増加したためである。引き続き支払能力を高めるべく経営改善を図る。
・⑤経費回収率は、令和2年度と比べ0.09ポイント下降したものの、全国及び類似団体区分の平均値と比べても高い水準である。下水道使用料が減少した一方、動力費等の汚水処理費が増加したためである。
・⑥汚水処理原価は、令和2年度と比べ0.32円増加したものの、全国及び類似団体区分の平均値より低い水準であった。動力費等の汚水処理費用が増加したためである。
・⑦施設利用率は全国及び類似団体区分の平均値と比べ低い水準であるため、施設の利用状況を踏まえた規模の適正化について検討を進め、⑧水洗化率についても更なる向上に努める。</t>
    <rPh sb="10" eb="12">
      <t>レイワ</t>
    </rPh>
    <rPh sb="14" eb="15">
      <t>ド</t>
    </rPh>
    <rPh sb="57" eb="60">
      <t>ゲスイドウ</t>
    </rPh>
    <rPh sb="60" eb="63">
      <t>シヨウリョウ</t>
    </rPh>
    <rPh sb="63" eb="64">
      <t>トウ</t>
    </rPh>
    <rPh sb="65" eb="67">
      <t>ゲンショウ</t>
    </rPh>
    <rPh sb="70" eb="72">
      <t>ケイジョウ</t>
    </rPh>
    <rPh sb="72" eb="74">
      <t>シュウエキ</t>
    </rPh>
    <rPh sb="75" eb="77">
      <t>ゲンショウ</t>
    </rPh>
    <rPh sb="83" eb="85">
      <t>ゲンカ</t>
    </rPh>
    <rPh sb="85" eb="87">
      <t>ショウキャク</t>
    </rPh>
    <rPh sb="87" eb="88">
      <t>ヒ</t>
    </rPh>
    <rPh sb="88" eb="89">
      <t>トウ</t>
    </rPh>
    <rPh sb="90" eb="92">
      <t>ゲンショウ</t>
    </rPh>
    <rPh sb="95" eb="97">
      <t>ケイジョウ</t>
    </rPh>
    <rPh sb="97" eb="99">
      <t>ヒヨウ</t>
    </rPh>
    <rPh sb="100" eb="101">
      <t>オオ</t>
    </rPh>
    <rPh sb="103" eb="105">
      <t>ゲンショウ</t>
    </rPh>
    <rPh sb="203" eb="205">
      <t>ケンセツ</t>
    </rPh>
    <rPh sb="205" eb="207">
      <t>カイリョウ</t>
    </rPh>
    <rPh sb="207" eb="208">
      <t>ヒ</t>
    </rPh>
    <rPh sb="208" eb="209">
      <t>トウ</t>
    </rPh>
    <rPh sb="210" eb="212">
      <t>ゾウカ</t>
    </rPh>
    <rPh sb="215" eb="217">
      <t>リュウドウ</t>
    </rPh>
    <rPh sb="217" eb="219">
      <t>フサイ</t>
    </rPh>
    <rPh sb="222" eb="225">
      <t>ミバライキン</t>
    </rPh>
    <rPh sb="226" eb="228">
      <t>ゾウカ</t>
    </rPh>
    <rPh sb="234" eb="236">
      <t>コッコ</t>
    </rPh>
    <rPh sb="236" eb="239">
      <t>ホジョキン</t>
    </rPh>
    <rPh sb="239" eb="240">
      <t>トウ</t>
    </rPh>
    <rPh sb="241" eb="243">
      <t>ゾウカ</t>
    </rPh>
    <rPh sb="246" eb="248">
      <t>リュウドウ</t>
    </rPh>
    <rPh sb="248" eb="250">
      <t>シサン</t>
    </rPh>
    <rPh sb="253" eb="255">
      <t>ゲンキン</t>
    </rPh>
    <rPh sb="255" eb="257">
      <t>ヨキン</t>
    </rPh>
    <rPh sb="258" eb="259">
      <t>オオ</t>
    </rPh>
    <rPh sb="261" eb="263">
      <t>ゾウカ</t>
    </rPh>
    <rPh sb="271" eb="272">
      <t>ヒ</t>
    </rPh>
    <rPh sb="273" eb="274">
      <t>ツヅ</t>
    </rPh>
    <rPh sb="303" eb="305">
      <t>レイワ</t>
    </rPh>
    <rPh sb="307" eb="308">
      <t>ド</t>
    </rPh>
    <rPh sb="309" eb="310">
      <t>クラ</t>
    </rPh>
    <rPh sb="319" eb="321">
      <t>カコウ</t>
    </rPh>
    <rPh sb="354" eb="357">
      <t>ゲスイドウ</t>
    </rPh>
    <rPh sb="357" eb="360">
      <t>シヨウリョウ</t>
    </rPh>
    <rPh sb="361" eb="363">
      <t>ゲンショウ</t>
    </rPh>
    <rPh sb="365" eb="367">
      <t>イッポウ</t>
    </rPh>
    <rPh sb="368" eb="370">
      <t>ドウリョク</t>
    </rPh>
    <rPh sb="370" eb="371">
      <t>ヒ</t>
    </rPh>
    <rPh sb="371" eb="372">
      <t>トウ</t>
    </rPh>
    <rPh sb="373" eb="375">
      <t>オスイ</t>
    </rPh>
    <rPh sb="375" eb="377">
      <t>ショリ</t>
    </rPh>
    <rPh sb="377" eb="378">
      <t>ヒ</t>
    </rPh>
    <rPh sb="379" eb="381">
      <t>ゾウカ</t>
    </rPh>
    <rPh sb="400" eb="402">
      <t>レイワ</t>
    </rPh>
    <rPh sb="404" eb="405">
      <t>ド</t>
    </rPh>
    <rPh sb="406" eb="407">
      <t>クラ</t>
    </rPh>
    <rPh sb="413" eb="415">
      <t>ゾウカ</t>
    </rPh>
    <rPh sb="446" eb="448">
      <t>ドウリョク</t>
    </rPh>
    <rPh sb="448" eb="449">
      <t>ヒ</t>
    </rPh>
    <rPh sb="458" eb="460">
      <t>ゾウカ</t>
    </rPh>
    <rPh sb="512" eb="513">
      <t>フ</t>
    </rPh>
    <rPh sb="519" eb="522">
      <t>テキセイカ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</si>
</sst>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0.36</c:v>
                </c:pt>
                <c:pt idx="1">
                  <c:v>0.27</c:v>
                </c:pt>
                <c:pt idx="2">
                  <c:v>0.26</c:v>
                </c:pt>
                <c:pt idx="3">
                  <c:v>0.13</c:v>
                </c:pt>
                <c:pt idx="4">
                  <c:v>0.12</c:v>
                </c:pt>
              </c:numCache>
            </c:numRef>
          </c:val>
          <c:extLst>
            <c:ext xmlns:c16="http://schemas.microsoft.com/office/drawing/2014/chart" uri="{C3380CC4-5D6E-409C-BE32-E72D297353CC}">
              <c16:uniqueId val="{00000000-E85A-4614-AC59-8CE0A0BC10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E85A-4614-AC59-8CE0A0BC10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52.27</c:v>
                </c:pt>
                <c:pt idx="1">
                  <c:v>53.1</c:v>
                </c:pt>
                <c:pt idx="2">
                  <c:v>53.16</c:v>
                </c:pt>
                <c:pt idx="3">
                  <c:v>52.79</c:v>
                </c:pt>
                <c:pt idx="4">
                  <c:v>52.78</c:v>
                </c:pt>
              </c:numCache>
            </c:numRef>
          </c:val>
          <c:extLst>
            <c:ext xmlns:c16="http://schemas.microsoft.com/office/drawing/2014/chart" uri="{C3380CC4-5D6E-409C-BE32-E72D297353CC}">
              <c16:uniqueId val="{00000000-AF58-4EA3-AC81-DC1C737446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AF58-4EA3-AC81-DC1C737446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97.09</c:v>
                </c:pt>
                <c:pt idx="1">
                  <c:v>97.3</c:v>
                </c:pt>
                <c:pt idx="2">
                  <c:v>97.43</c:v>
                </c:pt>
                <c:pt idx="3">
                  <c:v>97.36</c:v>
                </c:pt>
                <c:pt idx="4">
                  <c:v>97.43</c:v>
                </c:pt>
              </c:numCache>
            </c:numRef>
          </c:val>
          <c:extLst>
            <c:ext xmlns:c16="http://schemas.microsoft.com/office/drawing/2014/chart" uri="{C3380CC4-5D6E-409C-BE32-E72D297353CC}">
              <c16:uniqueId val="{00000000-51D8-43F8-9B37-61A5E4DFD3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51D8-43F8-9B37-61A5E4DFD3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102.85</c:v>
                </c:pt>
                <c:pt idx="1">
                  <c:v>101.79</c:v>
                </c:pt>
                <c:pt idx="2">
                  <c:v>108.4</c:v>
                </c:pt>
                <c:pt idx="3">
                  <c:v>110.21</c:v>
                </c:pt>
                <c:pt idx="4">
                  <c:v>110.37</c:v>
                </c:pt>
              </c:numCache>
            </c:numRef>
          </c:val>
          <c:extLst>
            <c:ext xmlns:c16="http://schemas.microsoft.com/office/drawing/2014/chart" uri="{C3380CC4-5D6E-409C-BE32-E72D297353CC}">
              <c16:uniqueId val="{00000000-AE88-4BBC-9838-F518E449FC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AE88-4BBC-9838-F518E449FC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46.49</c:v>
                </c:pt>
                <c:pt idx="1">
                  <c:v>48.26</c:v>
                </c:pt>
                <c:pt idx="2">
                  <c:v>49.25</c:v>
                </c:pt>
                <c:pt idx="3">
                  <c:v>51.08</c:v>
                </c:pt>
                <c:pt idx="4">
                  <c:v>52.32</c:v>
                </c:pt>
              </c:numCache>
            </c:numRef>
          </c:val>
          <c:extLst>
            <c:ext xmlns:c16="http://schemas.microsoft.com/office/drawing/2014/chart" uri="{C3380CC4-5D6E-409C-BE32-E72D297353CC}">
              <c16:uniqueId val="{00000000-939E-4662-A01F-BAF0AC81D4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939E-4662-A01F-BAF0AC81D4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13.29</c:v>
                </c:pt>
                <c:pt idx="1">
                  <c:v>14.27</c:v>
                </c:pt>
                <c:pt idx="2">
                  <c:v>15.21</c:v>
                </c:pt>
                <c:pt idx="3">
                  <c:v>16.489999999999998</c:v>
                </c:pt>
                <c:pt idx="4">
                  <c:v>18.079999999999998</c:v>
                </c:pt>
              </c:numCache>
            </c:numRef>
          </c:val>
          <c:extLst>
            <c:ext xmlns:c16="http://schemas.microsoft.com/office/drawing/2014/chart" uri="{C3380CC4-5D6E-409C-BE32-E72D297353CC}">
              <c16:uniqueId val="{00000000-CD73-4C2E-85D6-A1DF9D777A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CD73-4C2E-85D6-A1DF9D777A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1-4036-BFB7-DCC0794663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1F51-4036-BFB7-DCC0794663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80.27</c:v>
                </c:pt>
                <c:pt idx="1">
                  <c:v>88.57</c:v>
                </c:pt>
                <c:pt idx="2">
                  <c:v>88.68</c:v>
                </c:pt>
                <c:pt idx="3">
                  <c:v>94.49</c:v>
                </c:pt>
                <c:pt idx="4">
                  <c:v>104.72</c:v>
                </c:pt>
              </c:numCache>
            </c:numRef>
          </c:val>
          <c:extLst>
            <c:ext xmlns:c16="http://schemas.microsoft.com/office/drawing/2014/chart" uri="{C3380CC4-5D6E-409C-BE32-E72D297353CC}">
              <c16:uniqueId val="{00000000-A112-44DF-9B8A-65184E41F2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A112-44DF-9B8A-65184E41F2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555.91999999999996</c:v>
                </c:pt>
                <c:pt idx="1">
                  <c:v>580.28</c:v>
                </c:pt>
                <c:pt idx="2">
                  <c:v>514.59</c:v>
                </c:pt>
                <c:pt idx="3">
                  <c:v>516.29999999999995</c:v>
                </c:pt>
                <c:pt idx="4">
                  <c:v>523.83000000000004</c:v>
                </c:pt>
              </c:numCache>
            </c:numRef>
          </c:val>
          <c:extLst>
            <c:ext xmlns:c16="http://schemas.microsoft.com/office/drawing/2014/chart" uri="{C3380CC4-5D6E-409C-BE32-E72D297353CC}">
              <c16:uniqueId val="{00000000-AE87-472D-8E13-34494ED401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AE87-472D-8E13-34494ED401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101.33</c:v>
                </c:pt>
                <c:pt idx="1">
                  <c:v>96.51</c:v>
                </c:pt>
                <c:pt idx="2">
                  <c:v>109.89</c:v>
                </c:pt>
                <c:pt idx="3">
                  <c:v>115.59</c:v>
                </c:pt>
                <c:pt idx="4">
                  <c:v>115.5</c:v>
                </c:pt>
              </c:numCache>
            </c:numRef>
          </c:val>
          <c:extLst>
            <c:ext xmlns:c16="http://schemas.microsoft.com/office/drawing/2014/chart" uri="{C3380CC4-5D6E-409C-BE32-E72D297353CC}">
              <c16:uniqueId val="{00000000-4792-4002-B982-8EFB4485E7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4792-4002-B982-8EFB4485E7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129.99</c:v>
                </c:pt>
                <c:pt idx="1">
                  <c:v>136.49</c:v>
                </c:pt>
                <c:pt idx="2">
                  <c:v>137.55000000000001</c:v>
                </c:pt>
                <c:pt idx="3">
                  <c:v>128.85</c:v>
                </c:pt>
                <c:pt idx="4">
                  <c:v>129.16999999999999</c:v>
                </c:pt>
              </c:numCache>
            </c:numRef>
          </c:val>
          <c:extLst>
            <c:ext xmlns:c16="http://schemas.microsoft.com/office/drawing/2014/chart" uri="{C3380CC4-5D6E-409C-BE32-E72D297353CC}">
              <c16:uniqueId val="{00000000-820E-41D0-97C0-9C9628F9FC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820E-41D0-97C0-9C9628F9FC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豊橋市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372604</v>
      </c>
      <c r="AM8" s="45"/>
      <c r="AN8" s="45"/>
      <c r="AO8" s="45"/>
      <c r="AP8" s="45"/>
      <c r="AQ8" s="45"/>
      <c r="AR8" s="45"/>
      <c r="AS8" s="45"/>
      <c r="AT8" s="46">
        <f>データ!T6</f>
        <v>261.91000000000003</v>
      </c>
      <c r="AU8" s="46"/>
      <c r="AV8" s="46"/>
      <c r="AW8" s="46"/>
      <c r="AX8" s="46"/>
      <c r="AY8" s="46"/>
      <c r="AZ8" s="46"/>
      <c r="BA8" s="46"/>
      <c r="BB8" s="46">
        <f>データ!U6</f>
        <v>1422.64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68.84</v>
      </c>
      <c r="J10" s="46"/>
      <c r="K10" s="46"/>
      <c r="L10" s="46"/>
      <c r="M10" s="46"/>
      <c r="N10" s="46"/>
      <c r="O10" s="46"/>
      <c r="P10" s="46">
        <f>データ!P6</f>
        <v>71.22</v>
      </c>
      <c r="Q10" s="46"/>
      <c r="R10" s="46"/>
      <c r="S10" s="46"/>
      <c r="T10" s="46"/>
      <c r="U10" s="46"/>
      <c r="V10" s="46"/>
      <c r="W10" s="46">
        <f>データ!Q6</f>
        <v>76.34</v>
      </c>
      <c r="X10" s="46"/>
      <c r="Y10" s="46"/>
      <c r="Z10" s="46"/>
      <c r="AA10" s="46"/>
      <c r="AB10" s="46"/>
      <c r="AC10" s="46"/>
      <c r="AD10" s="45">
        <f>データ!R6</f>
        <v>2277</v>
      </c>
      <c r="AE10" s="45"/>
      <c r="AF10" s="45"/>
      <c r="AG10" s="45"/>
      <c r="AH10" s="45"/>
      <c r="AI10" s="45"/>
      <c r="AJ10" s="45"/>
      <c r="AK10" s="2"/>
      <c r="AL10" s="45">
        <f>データ!V6</f>
        <v>264099</v>
      </c>
      <c r="AM10" s="45"/>
      <c r="AN10" s="45"/>
      <c r="AO10" s="45"/>
      <c r="AP10" s="45"/>
      <c r="AQ10" s="45"/>
      <c r="AR10" s="45"/>
      <c r="AS10" s="45"/>
      <c r="AT10" s="46">
        <f>データ!W6</f>
        <v>44.81</v>
      </c>
      <c r="AU10" s="46"/>
      <c r="AV10" s="46"/>
      <c r="AW10" s="46"/>
      <c r="AX10" s="46"/>
      <c r="AY10" s="46"/>
      <c r="AZ10" s="46"/>
      <c r="BA10" s="46"/>
      <c r="BB10" s="46">
        <f>データ!X6</f>
        <v>5893.75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B6j+MzJSVyTp4g4H6IRQtSvUECTetAv7envUyMczI4Aev+4y/BqjNuMti3hC8JQT4bLd4XGdfXMXOI20CpSCQ==" saltValue="rPEY1taSZaXwY8bD9SKp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232017</v>
      </c>
      <c r="D6" s="19">
        <f t="shared" si="3"/>
        <v>46</v>
      </c>
      <c r="E6" s="19">
        <f t="shared" si="3"/>
        <v>17</v>
      </c>
      <c r="F6" s="19">
        <f t="shared" si="3"/>
        <v>1</v>
      </c>
      <c r="G6" s="19">
        <f t="shared" si="3"/>
        <v>0</v>
      </c>
      <c r="H6" s="19" t="str">
        <f t="shared" si="3"/>
        <v>愛知県　豊橋市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68.84</v>
      </c>
      <c r="P6" s="20">
        <f t="shared" si="3"/>
        <v>71.22</v>
      </c>
      <c r="Q6" s="20">
        <f t="shared" si="3"/>
        <v>76.34</v>
      </c>
      <c r="R6" s="20">
        <f t="shared" si="3"/>
        <v>2277</v>
      </c>
      <c r="S6" s="20">
        <f t="shared" si="3"/>
        <v>372604</v>
      </c>
      <c r="T6" s="20">
        <f t="shared" si="3"/>
        <v>261.91000000000003</v>
      </c>
      <c r="U6" s="20">
        <f t="shared" si="3"/>
        <v>1422.64</v>
      </c>
      <c r="V6" s="20">
        <f t="shared" si="3"/>
        <v>264099</v>
      </c>
      <c r="W6" s="20">
        <f t="shared" si="3"/>
        <v>44.81</v>
      </c>
      <c r="X6" s="20">
        <f t="shared" si="3"/>
        <v>5893.75</v>
      </c>
      <c r="Y6" s="21">
        <f>IF(Y7="",NA(),Y7)</f>
        <v>102.85</v>
      </c>
      <c r="Z6" s="21">
        <f t="shared" ref="Z6:AH6" si="4">IF(Z7="",NA(),Z7)</f>
        <v>101.79</v>
      </c>
      <c r="AA6" s="21">
        <f t="shared" si="4"/>
        <v>108.4</v>
      </c>
      <c r="AB6" s="21">
        <f t="shared" si="4"/>
        <v>110.21</v>
      </c>
      <c r="AC6" s="21">
        <f t="shared" si="4"/>
        <v>110.37</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80.27</v>
      </c>
      <c r="AV6" s="21">
        <f t="shared" ref="AV6:BD6" si="6">IF(AV7="",NA(),AV7)</f>
        <v>88.57</v>
      </c>
      <c r="AW6" s="21">
        <f t="shared" si="6"/>
        <v>88.68</v>
      </c>
      <c r="AX6" s="21">
        <f t="shared" si="6"/>
        <v>94.49</v>
      </c>
      <c r="AY6" s="21">
        <f t="shared" si="6"/>
        <v>104.72</v>
      </c>
      <c r="AZ6" s="21">
        <f t="shared" si="6"/>
        <v>65.83</v>
      </c>
      <c r="BA6" s="21">
        <f t="shared" si="6"/>
        <v>72.22</v>
      </c>
      <c r="BB6" s="21">
        <f t="shared" si="6"/>
        <v>73.02</v>
      </c>
      <c r="BC6" s="21">
        <f t="shared" si="6"/>
        <v>72.930000000000007</v>
      </c>
      <c r="BD6" s="21">
        <f t="shared" si="6"/>
        <v>80.08</v>
      </c>
      <c r="BE6" s="20" t="str">
        <f>IF(BE7="","",IF(BE7="-","【-】","【"&amp;SUBSTITUTE(TEXT(BE7,"#,##0.00"),"-","△")&amp;"】"))</f>
        <v>【71.39】</v>
      </c>
      <c r="BF6" s="21">
        <f>IF(BF7="",NA(),BF7)</f>
        <v>555.91999999999996</v>
      </c>
      <c r="BG6" s="21">
        <f t="shared" ref="BG6:BO6" si="7">IF(BG7="",NA(),BG7)</f>
        <v>580.28</v>
      </c>
      <c r="BH6" s="21">
        <f t="shared" si="7"/>
        <v>514.59</v>
      </c>
      <c r="BI6" s="21">
        <f t="shared" si="7"/>
        <v>516.29999999999995</v>
      </c>
      <c r="BJ6" s="21">
        <f t="shared" si="7"/>
        <v>523.83000000000004</v>
      </c>
      <c r="BK6" s="21">
        <f t="shared" si="7"/>
        <v>805.14</v>
      </c>
      <c r="BL6" s="21">
        <f t="shared" si="7"/>
        <v>730.93</v>
      </c>
      <c r="BM6" s="21">
        <f t="shared" si="7"/>
        <v>708.89</v>
      </c>
      <c r="BN6" s="21">
        <f t="shared" si="7"/>
        <v>730.52</v>
      </c>
      <c r="BO6" s="21">
        <f t="shared" si="7"/>
        <v>672.33</v>
      </c>
      <c r="BP6" s="20" t="str">
        <f>IF(BP7="","",IF(BP7="-","【-】","【"&amp;SUBSTITUTE(TEXT(BP7,"#,##0.00"),"-","△")&amp;"】"))</f>
        <v>【669.11】</v>
      </c>
      <c r="BQ6" s="21">
        <f>IF(BQ7="",NA(),BQ7)</f>
        <v>101.33</v>
      </c>
      <c r="BR6" s="21">
        <f t="shared" ref="BR6:BZ6" si="8">IF(BR7="",NA(),BR7)</f>
        <v>96.51</v>
      </c>
      <c r="BS6" s="21">
        <f t="shared" si="8"/>
        <v>109.89</v>
      </c>
      <c r="BT6" s="21">
        <f t="shared" si="8"/>
        <v>115.59</v>
      </c>
      <c r="BU6" s="21">
        <f t="shared" si="8"/>
        <v>115.5</v>
      </c>
      <c r="BV6" s="21">
        <f t="shared" si="8"/>
        <v>100.22</v>
      </c>
      <c r="BW6" s="21">
        <f t="shared" si="8"/>
        <v>98.09</v>
      </c>
      <c r="BX6" s="21">
        <f t="shared" si="8"/>
        <v>97.91</v>
      </c>
      <c r="BY6" s="21">
        <f t="shared" si="8"/>
        <v>98.61</v>
      </c>
      <c r="BZ6" s="21">
        <f t="shared" si="8"/>
        <v>98.75</v>
      </c>
      <c r="CA6" s="20" t="str">
        <f>IF(CA7="","",IF(CA7="-","【-】","【"&amp;SUBSTITUTE(TEXT(CA7,"#,##0.00"),"-","△")&amp;"】"))</f>
        <v>【99.73】</v>
      </c>
      <c r="CB6" s="21">
        <f>IF(CB7="",NA(),CB7)</f>
        <v>129.99</v>
      </c>
      <c r="CC6" s="21">
        <f t="shared" ref="CC6:CK6" si="9">IF(CC7="",NA(),CC7)</f>
        <v>136.49</v>
      </c>
      <c r="CD6" s="21">
        <f t="shared" si="9"/>
        <v>137.55000000000001</v>
      </c>
      <c r="CE6" s="21">
        <f t="shared" si="9"/>
        <v>128.85</v>
      </c>
      <c r="CF6" s="21">
        <f t="shared" si="9"/>
        <v>129.16999999999999</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52.27</v>
      </c>
      <c r="CN6" s="21">
        <f t="shared" ref="CN6:CV6" si="10">IF(CN7="",NA(),CN7)</f>
        <v>53.1</v>
      </c>
      <c r="CO6" s="21">
        <f t="shared" si="10"/>
        <v>53.16</v>
      </c>
      <c r="CP6" s="21">
        <f t="shared" si="10"/>
        <v>52.79</v>
      </c>
      <c r="CQ6" s="21">
        <f t="shared" si="10"/>
        <v>52.78</v>
      </c>
      <c r="CR6" s="21">
        <f t="shared" si="10"/>
        <v>61.54</v>
      </c>
      <c r="CS6" s="21">
        <f t="shared" si="10"/>
        <v>61.93</v>
      </c>
      <c r="CT6" s="21">
        <f t="shared" si="10"/>
        <v>61.32</v>
      </c>
      <c r="CU6" s="21">
        <f t="shared" si="10"/>
        <v>61.7</v>
      </c>
      <c r="CV6" s="21">
        <f t="shared" si="10"/>
        <v>63.04</v>
      </c>
      <c r="CW6" s="20" t="str">
        <f>IF(CW7="","",IF(CW7="-","【-】","【"&amp;SUBSTITUTE(TEXT(CW7,"#,##0.00"),"-","△")&amp;"】"))</f>
        <v>【59.99】</v>
      </c>
      <c r="CX6" s="21">
        <f>IF(CX7="",NA(),CX7)</f>
        <v>97.09</v>
      </c>
      <c r="CY6" s="21">
        <f t="shared" ref="CY6:DG6" si="11">IF(CY7="",NA(),CY7)</f>
        <v>97.3</v>
      </c>
      <c r="CZ6" s="21">
        <f t="shared" si="11"/>
        <v>97.43</v>
      </c>
      <c r="DA6" s="21">
        <f t="shared" si="11"/>
        <v>97.36</v>
      </c>
      <c r="DB6" s="21">
        <f t="shared" si="11"/>
        <v>97.43</v>
      </c>
      <c r="DC6" s="21">
        <f t="shared" si="11"/>
        <v>94.13</v>
      </c>
      <c r="DD6" s="21">
        <f t="shared" si="11"/>
        <v>94.45</v>
      </c>
      <c r="DE6" s="21">
        <f t="shared" si="11"/>
        <v>94.58</v>
      </c>
      <c r="DF6" s="21">
        <f t="shared" si="11"/>
        <v>94.56</v>
      </c>
      <c r="DG6" s="21">
        <f t="shared" si="11"/>
        <v>94.75</v>
      </c>
      <c r="DH6" s="20" t="str">
        <f>IF(DH7="","",IF(DH7="-","【-】","【"&amp;SUBSTITUTE(TEXT(DH7,"#,##0.00"),"-","△")&amp;"】"))</f>
        <v>【95.72】</v>
      </c>
      <c r="DI6" s="21">
        <f>IF(DI7="",NA(),DI7)</f>
        <v>46.49</v>
      </c>
      <c r="DJ6" s="21">
        <f t="shared" ref="DJ6:DR6" si="12">IF(DJ7="",NA(),DJ7)</f>
        <v>48.26</v>
      </c>
      <c r="DK6" s="21">
        <f t="shared" si="12"/>
        <v>49.25</v>
      </c>
      <c r="DL6" s="21">
        <f t="shared" si="12"/>
        <v>51.08</v>
      </c>
      <c r="DM6" s="21">
        <f t="shared" si="12"/>
        <v>52.32</v>
      </c>
      <c r="DN6" s="21">
        <f t="shared" si="12"/>
        <v>30.11</v>
      </c>
      <c r="DO6" s="21">
        <f t="shared" si="12"/>
        <v>30.45</v>
      </c>
      <c r="DP6" s="21">
        <f t="shared" si="12"/>
        <v>31.01</v>
      </c>
      <c r="DQ6" s="21">
        <f t="shared" si="12"/>
        <v>28.87</v>
      </c>
      <c r="DR6" s="21">
        <f t="shared" si="12"/>
        <v>31.34</v>
      </c>
      <c r="DS6" s="20" t="str">
        <f>IF(DS7="","",IF(DS7="-","【-】","【"&amp;SUBSTITUTE(TEXT(DS7,"#,##0.00"),"-","△")&amp;"】"))</f>
        <v>【38.17】</v>
      </c>
      <c r="DT6" s="21">
        <f>IF(DT7="",NA(),DT7)</f>
        <v>13.29</v>
      </c>
      <c r="DU6" s="21">
        <f t="shared" ref="DU6:EC6" si="13">IF(DU7="",NA(),DU7)</f>
        <v>14.27</v>
      </c>
      <c r="DV6" s="21">
        <f t="shared" si="13"/>
        <v>15.21</v>
      </c>
      <c r="DW6" s="21">
        <f t="shared" si="13"/>
        <v>16.489999999999998</v>
      </c>
      <c r="DX6" s="21">
        <f t="shared" si="13"/>
        <v>18.079999999999998</v>
      </c>
      <c r="DY6" s="21">
        <f t="shared" si="13"/>
        <v>4.54</v>
      </c>
      <c r="DZ6" s="21">
        <f t="shared" si="13"/>
        <v>4.8499999999999996</v>
      </c>
      <c r="EA6" s="21">
        <f t="shared" si="13"/>
        <v>4.95</v>
      </c>
      <c r="EB6" s="21">
        <f t="shared" si="13"/>
        <v>5.64</v>
      </c>
      <c r="EC6" s="21">
        <f t="shared" si="13"/>
        <v>6.43</v>
      </c>
      <c r="ED6" s="20" t="str">
        <f>IF(ED7="","",IF(ED7="-","【-】","【"&amp;SUBSTITUTE(TEXT(ED7,"#,##0.00"),"-","△")&amp;"】"))</f>
        <v>【6.54】</v>
      </c>
      <c r="EE6" s="21">
        <f>IF(EE7="",NA(),EE7)</f>
        <v>0.36</v>
      </c>
      <c r="EF6" s="21">
        <f t="shared" ref="EF6:EN6" si="14">IF(EF7="",NA(),EF7)</f>
        <v>0.27</v>
      </c>
      <c r="EG6" s="21">
        <f t="shared" si="14"/>
        <v>0.26</v>
      </c>
      <c r="EH6" s="21">
        <f t="shared" si="14"/>
        <v>0.13</v>
      </c>
      <c r="EI6" s="21">
        <f t="shared" si="14"/>
        <v>0.12</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232017</v>
      </c>
      <c r="D7" s="23">
        <v>46</v>
      </c>
      <c r="E7" s="23">
        <v>17</v>
      </c>
      <c r="F7" s="23">
        <v>1</v>
      </c>
      <c r="G7" s="23">
        <v>0</v>
      </c>
      <c r="H7" s="23" t="s">
        <v>96</v>
      </c>
      <c r="I7" s="23" t="s">
        <v>97</v>
      </c>
      <c r="J7" s="23" t="s">
        <v>98</v>
      </c>
      <c r="K7" s="23" t="s">
        <v>99</v>
      </c>
      <c r="L7" s="23" t="s">
        <v>100</v>
      </c>
      <c r="M7" s="23" t="s">
        <v>101</v>
      </c>
      <c r="N7" s="24" t="s">
        <v>102</v>
      </c>
      <c r="O7" s="24">
        <v>68.84</v>
      </c>
      <c r="P7" s="24">
        <v>71.22</v>
      </c>
      <c r="Q7" s="24">
        <v>76.34</v>
      </c>
      <c r="R7" s="24">
        <v>2277</v>
      </c>
      <c r="S7" s="24">
        <v>372604</v>
      </c>
      <c r="T7" s="24">
        <v>261.91000000000003</v>
      </c>
      <c r="U7" s="24">
        <v>1422.64</v>
      </c>
      <c r="V7" s="24">
        <v>264099</v>
      </c>
      <c r="W7" s="24">
        <v>44.81</v>
      </c>
      <c r="X7" s="24">
        <v>5893.75</v>
      </c>
      <c r="Y7" s="24">
        <v>102.85</v>
      </c>
      <c r="Z7" s="24">
        <v>101.79</v>
      </c>
      <c r="AA7" s="24">
        <v>108.4</v>
      </c>
      <c r="AB7" s="24">
        <v>110.21</v>
      </c>
      <c r="AC7" s="24">
        <v>110.37</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80.27</v>
      </c>
      <c r="AV7" s="24">
        <v>88.57</v>
      </c>
      <c r="AW7" s="24">
        <v>88.68</v>
      </c>
      <c r="AX7" s="24">
        <v>94.49</v>
      </c>
      <c r="AY7" s="24">
        <v>104.72</v>
      </c>
      <c r="AZ7" s="24">
        <v>65.83</v>
      </c>
      <c r="BA7" s="24">
        <v>72.22</v>
      </c>
      <c r="BB7" s="24">
        <v>73.02</v>
      </c>
      <c r="BC7" s="24">
        <v>72.930000000000007</v>
      </c>
      <c r="BD7" s="24">
        <v>80.08</v>
      </c>
      <c r="BE7" s="24">
        <v>71.39</v>
      </c>
      <c r="BF7" s="24">
        <v>555.91999999999996</v>
      </c>
      <c r="BG7" s="24">
        <v>580.28</v>
      </c>
      <c r="BH7" s="24">
        <v>514.59</v>
      </c>
      <c r="BI7" s="24">
        <v>516.29999999999995</v>
      </c>
      <c r="BJ7" s="24">
        <v>523.83000000000004</v>
      </c>
      <c r="BK7" s="24">
        <v>805.14</v>
      </c>
      <c r="BL7" s="24">
        <v>730.93</v>
      </c>
      <c r="BM7" s="24">
        <v>708.89</v>
      </c>
      <c r="BN7" s="24">
        <v>730.52</v>
      </c>
      <c r="BO7" s="24">
        <v>672.33</v>
      </c>
      <c r="BP7" s="24">
        <v>669.11</v>
      </c>
      <c r="BQ7" s="24">
        <v>101.33</v>
      </c>
      <c r="BR7" s="24">
        <v>96.51</v>
      </c>
      <c r="BS7" s="24">
        <v>109.89</v>
      </c>
      <c r="BT7" s="24">
        <v>115.59</v>
      </c>
      <c r="BU7" s="24">
        <v>115.5</v>
      </c>
      <c r="BV7" s="24">
        <v>100.22</v>
      </c>
      <c r="BW7" s="24">
        <v>98.09</v>
      </c>
      <c r="BX7" s="24">
        <v>97.91</v>
      </c>
      <c r="BY7" s="24">
        <v>98.61</v>
      </c>
      <c r="BZ7" s="24">
        <v>98.75</v>
      </c>
      <c r="CA7" s="24">
        <v>99.73</v>
      </c>
      <c r="CB7" s="24">
        <v>129.99</v>
      </c>
      <c r="CC7" s="24">
        <v>136.49</v>
      </c>
      <c r="CD7" s="24">
        <v>137.55000000000001</v>
      </c>
      <c r="CE7" s="24">
        <v>128.85</v>
      </c>
      <c r="CF7" s="24">
        <v>129.16999999999999</v>
      </c>
      <c r="CG7" s="24">
        <v>144.79</v>
      </c>
      <c r="CH7" s="24">
        <v>146.08000000000001</v>
      </c>
      <c r="CI7" s="24">
        <v>144.11000000000001</v>
      </c>
      <c r="CJ7" s="24">
        <v>141.24</v>
      </c>
      <c r="CK7" s="24">
        <v>142.03</v>
      </c>
      <c r="CL7" s="24">
        <v>134.97999999999999</v>
      </c>
      <c r="CM7" s="24">
        <v>52.27</v>
      </c>
      <c r="CN7" s="24">
        <v>53.1</v>
      </c>
      <c r="CO7" s="24">
        <v>53.16</v>
      </c>
      <c r="CP7" s="24">
        <v>52.79</v>
      </c>
      <c r="CQ7" s="24">
        <v>52.78</v>
      </c>
      <c r="CR7" s="24">
        <v>61.54</v>
      </c>
      <c r="CS7" s="24">
        <v>61.93</v>
      </c>
      <c r="CT7" s="24">
        <v>61.32</v>
      </c>
      <c r="CU7" s="24">
        <v>61.7</v>
      </c>
      <c r="CV7" s="24">
        <v>63.04</v>
      </c>
      <c r="CW7" s="24">
        <v>59.99</v>
      </c>
      <c r="CX7" s="24">
        <v>97.09</v>
      </c>
      <c r="CY7" s="24">
        <v>97.3</v>
      </c>
      <c r="CZ7" s="24">
        <v>97.43</v>
      </c>
      <c r="DA7" s="24">
        <v>97.36</v>
      </c>
      <c r="DB7" s="24">
        <v>97.43</v>
      </c>
      <c r="DC7" s="24">
        <v>94.13</v>
      </c>
      <c r="DD7" s="24">
        <v>94.45</v>
      </c>
      <c r="DE7" s="24">
        <v>94.58</v>
      </c>
      <c r="DF7" s="24">
        <v>94.56</v>
      </c>
      <c r="DG7" s="24">
        <v>94.75</v>
      </c>
      <c r="DH7" s="24">
        <v>95.72</v>
      </c>
      <c r="DI7" s="24">
        <v>46.49</v>
      </c>
      <c r="DJ7" s="24">
        <v>48.26</v>
      </c>
      <c r="DK7" s="24">
        <v>49.25</v>
      </c>
      <c r="DL7" s="24">
        <v>51.08</v>
      </c>
      <c r="DM7" s="24">
        <v>52.32</v>
      </c>
      <c r="DN7" s="24">
        <v>30.11</v>
      </c>
      <c r="DO7" s="24">
        <v>30.45</v>
      </c>
      <c r="DP7" s="24">
        <v>31.01</v>
      </c>
      <c r="DQ7" s="24">
        <v>28.87</v>
      </c>
      <c r="DR7" s="24">
        <v>31.34</v>
      </c>
      <c r="DS7" s="24">
        <v>38.17</v>
      </c>
      <c r="DT7" s="24">
        <v>13.29</v>
      </c>
      <c r="DU7" s="24">
        <v>14.27</v>
      </c>
      <c r="DV7" s="24">
        <v>15.21</v>
      </c>
      <c r="DW7" s="24">
        <v>16.489999999999998</v>
      </c>
      <c r="DX7" s="24">
        <v>18.079999999999998</v>
      </c>
      <c r="DY7" s="24">
        <v>4.54</v>
      </c>
      <c r="DZ7" s="24">
        <v>4.8499999999999996</v>
      </c>
      <c r="EA7" s="24">
        <v>4.95</v>
      </c>
      <c r="EB7" s="24">
        <v>5.64</v>
      </c>
      <c r="EC7" s="24">
        <v>6.43</v>
      </c>
      <c r="ED7" s="24">
        <v>6.54</v>
      </c>
      <c r="EE7" s="24">
        <v>0.36</v>
      </c>
      <c r="EF7" s="24">
        <v>0.27</v>
      </c>
      <c r="EG7" s="24">
        <v>0.26</v>
      </c>
      <c r="EH7" s="24">
        <v>0.13</v>
      </c>
      <c r="EI7" s="24">
        <v>0.12</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2023-01-30T09:15:43Z</cp:lastPrinted>
  <dcterms:created xsi:type="dcterms:W3CDTF">2023-01-12T23:31:24Z</dcterms:created>
  <dcterms:modified xsi:type="dcterms:W3CDTF">2023-01-30T09:15:44Z</dcterms:modified>
  <cp:category/>
</cp:coreProperties>
</file>