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3_市町村回答　→01.23〆\03_岡崎市\駐車場事業\0214修正\"/>
    </mc:Choice>
  </mc:AlternateContent>
  <xr:revisionPtr revIDLastSave="0" documentId="13_ncr:1_{3E8917CF-0143-463A-9DDA-8F743EAC9978}" xr6:coauthVersionLast="47" xr6:coauthVersionMax="47" xr10:uidLastSave="{00000000-0000-0000-0000-000000000000}"/>
  <workbookProtection workbookAlgorithmName="SHA-512" workbookHashValue="i96gYsDsZWo/ugCKKtgzMfGL6RhhX1mMKPvpo2DBmtDmoMkcjVqkyQWDWs4mVAlIv+e0zwEDvTY8zghlfAmTgw==" workbookSaltValue="Jj8xEznJYnETL5DN5J+c0w==" workbookSpinCount="100000" lockStructure="1"/>
  <bookViews>
    <workbookView xWindow="-98" yWindow="-98" windowWidth="17115" windowHeight="1087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LH31" i="4" s="1"/>
  <c r="DM7" i="5"/>
  <c r="KO31" i="4" s="1"/>
  <c r="DL7" i="5"/>
  <c r="DK7" i="5"/>
  <c r="JC31" i="4" s="1"/>
  <c r="DI7" i="5"/>
  <c r="MI78" i="4" s="1"/>
  <c r="DH7" i="5"/>
  <c r="DG7" i="5"/>
  <c r="DF7" i="5"/>
  <c r="DE7" i="5"/>
  <c r="KA78" i="4" s="1"/>
  <c r="DD7" i="5"/>
  <c r="MI77" i="4" s="1"/>
  <c r="DC7" i="5"/>
  <c r="DB7" i="5"/>
  <c r="DA7" i="5"/>
  <c r="CZ7" i="5"/>
  <c r="KA77" i="4" s="1"/>
  <c r="CN7" i="5"/>
  <c r="CM7" i="5"/>
  <c r="CV67" i="4" s="1"/>
  <c r="BZ7" i="5"/>
  <c r="MA53" i="4" s="1"/>
  <c r="BY7" i="5"/>
  <c r="LH53" i="4" s="1"/>
  <c r="BX7" i="5"/>
  <c r="BW7" i="5"/>
  <c r="BV7" i="5"/>
  <c r="BU7" i="5"/>
  <c r="BT7" i="5"/>
  <c r="BS7" i="5"/>
  <c r="BR7" i="5"/>
  <c r="JV52" i="4" s="1"/>
  <c r="BQ7" i="5"/>
  <c r="JC52" i="4" s="1"/>
  <c r="BO7" i="5"/>
  <c r="BN7" i="5"/>
  <c r="GQ53" i="4" s="1"/>
  <c r="BM7" i="5"/>
  <c r="FX53" i="4" s="1"/>
  <c r="BL7" i="5"/>
  <c r="BK7" i="5"/>
  <c r="BJ7" i="5"/>
  <c r="BI7" i="5"/>
  <c r="GQ52" i="4" s="1"/>
  <c r="BH7" i="5"/>
  <c r="FX52" i="4" s="1"/>
  <c r="BG7" i="5"/>
  <c r="BF7" i="5"/>
  <c r="BD7" i="5"/>
  <c r="BC7" i="5"/>
  <c r="BB7" i="5"/>
  <c r="BA7" i="5"/>
  <c r="AN53" i="4" s="1"/>
  <c r="AZ7" i="5"/>
  <c r="U53" i="4" s="1"/>
  <c r="AY7" i="5"/>
  <c r="CS52" i="4" s="1"/>
  <c r="AX7" i="5"/>
  <c r="AW7" i="5"/>
  <c r="AV7" i="5"/>
  <c r="AU7" i="5"/>
  <c r="AS7" i="5"/>
  <c r="AR7" i="5"/>
  <c r="AQ7" i="5"/>
  <c r="FX32" i="4" s="1"/>
  <c r="AP7" i="5"/>
  <c r="FE32" i="4" s="1"/>
  <c r="AO7" i="5"/>
  <c r="AN7" i="5"/>
  <c r="AM7" i="5"/>
  <c r="AL7" i="5"/>
  <c r="AK7" i="5"/>
  <c r="AJ7" i="5"/>
  <c r="AH7" i="5"/>
  <c r="AG7" i="5"/>
  <c r="BZ32" i="4" s="1"/>
  <c r="AF7" i="5"/>
  <c r="AE7" i="5"/>
  <c r="AD7" i="5"/>
  <c r="AC7" i="5"/>
  <c r="CS31" i="4" s="1"/>
  <c r="AB7" i="5"/>
  <c r="AA7" i="5"/>
  <c r="BG31" i="4" s="1"/>
  <c r="Z7" i="5"/>
  <c r="AN31" i="4" s="1"/>
  <c r="Y7" i="5"/>
  <c r="U31" i="4" s="1"/>
  <c r="X7" i="5"/>
  <c r="W7" i="5"/>
  <c r="V7" i="5"/>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T7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JV53" i="4"/>
  <c r="JC53" i="4"/>
  <c r="HJ53" i="4"/>
  <c r="FE53" i="4"/>
  <c r="EL53" i="4"/>
  <c r="CS53" i="4"/>
  <c r="BZ53" i="4"/>
  <c r="BG53" i="4"/>
  <c r="MA52" i="4"/>
  <c r="LH52" i="4"/>
  <c r="KO52" i="4"/>
  <c r="HJ52" i="4"/>
  <c r="FE52" i="4"/>
  <c r="EL52" i="4"/>
  <c r="BZ52" i="4"/>
  <c r="BG52" i="4"/>
  <c r="AN52" i="4"/>
  <c r="U52" i="4"/>
  <c r="MA32" i="4"/>
  <c r="LH32" i="4"/>
  <c r="KO32" i="4"/>
  <c r="JV32" i="4"/>
  <c r="JC32" i="4"/>
  <c r="HJ32" i="4"/>
  <c r="GQ32" i="4"/>
  <c r="EL32" i="4"/>
  <c r="CS32" i="4"/>
  <c r="BG32" i="4"/>
  <c r="AN32" i="4"/>
  <c r="U32" i="4"/>
  <c r="MA31" i="4"/>
  <c r="JV31" i="4"/>
  <c r="HJ31" i="4"/>
  <c r="GQ31" i="4"/>
  <c r="FX31" i="4"/>
  <c r="FE31" i="4"/>
  <c r="EL31" i="4"/>
  <c r="BZ31" i="4"/>
  <c r="LJ10" i="4"/>
  <c r="JQ10" i="4"/>
  <c r="HX10" i="4"/>
  <c r="DU10" i="4"/>
  <c r="CF10" i="4"/>
  <c r="B10" i="4"/>
  <c r="LJ8" i="4"/>
  <c r="JQ8" i="4"/>
  <c r="HX8" i="4"/>
  <c r="DU8" i="4"/>
  <c r="CF8" i="4"/>
  <c r="AQ8" i="4"/>
  <c r="MI76" i="4" l="1"/>
  <c r="HJ51" i="4"/>
  <c r="MA30" i="4"/>
  <c r="CS30" i="4"/>
  <c r="IT76" i="4"/>
  <c r="CS51" i="4"/>
  <c r="HJ30" i="4"/>
  <c r="BZ76" i="4"/>
  <c r="MA51" i="4"/>
  <c r="C11" i="5"/>
  <c r="D11" i="5"/>
  <c r="E11" i="5"/>
  <c r="B11" i="5"/>
  <c r="BK76" i="4" l="1"/>
  <c r="LH51" i="4"/>
  <c r="IE76" i="4"/>
  <c r="LT76" i="4"/>
  <c r="GQ51" i="4"/>
  <c r="LH30" i="4"/>
  <c r="BZ51" i="4"/>
  <c r="GQ30" i="4"/>
  <c r="BZ30" i="4"/>
  <c r="BG30" i="4"/>
  <c r="HP76" i="4"/>
  <c r="BG51" i="4"/>
  <c r="FX30" i="4"/>
  <c r="AV76" i="4"/>
  <c r="KO51" i="4"/>
  <c r="KO30" i="4"/>
  <c r="LE76" i="4"/>
  <c r="FX51" i="4"/>
  <c r="KA76" i="4"/>
  <c r="EL51" i="4"/>
  <c r="JC30" i="4"/>
  <c r="R76" i="4"/>
  <c r="JC51" i="4"/>
  <c r="GL76" i="4"/>
  <c r="U51" i="4"/>
  <c r="EL30" i="4"/>
  <c r="U30" i="4"/>
  <c r="HA76" i="4"/>
  <c r="AN51" i="4"/>
  <c r="FE30" i="4"/>
  <c r="JV51" i="4"/>
  <c r="AN30" i="4"/>
  <c r="JV30" i="4"/>
  <c r="AG76" i="4"/>
  <c r="KP76" i="4"/>
  <c r="FE51"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<sst xmlns="http://schemas.openxmlformats.org/spreadsheetml/2006/main" count="278" uniqueCount="136">
  <si>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</si>
  <si>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</si>
  <si>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</si>
  <si>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</si>
  <si>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</si>
  <si>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</si>
  <si>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</si>
  <si>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</si>
  <si>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</si>
  <si>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</si>
  <si>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</si>
  <si>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</si>
  <si>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</si>
  <si>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</si>
  <si>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</si>
  <si>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</si>
  <si>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</si>
  <si>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</si>
  <si>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</si>
  <si>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</si>
  <si>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</si>
  <si>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</si>
  <si>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</si>
  <si>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</si>
  <si>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</si>
  <si>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</si>
  <si>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</si>
  <si>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</si>
  <si>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</si>
  <si>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</si>
  <si>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</si>
  <si>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</si>
  <si>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</si>
  <si>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</si>
  <si>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</si>
  <si>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</si>
  <si>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</si>
  <si>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</si>
  <si>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</si>
  <si>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</si>
  <si>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</si>
  <si>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</si>
  <si>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</si>
  <si>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</si>
  <si>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</si>
  <si>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</si>
  <si>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</si>
  <si>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</si>
  <si>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</si>
  <si>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</si>
  <si>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</si>
  <si>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</si>
  <si>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</si>
  <si>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</si>
  <si>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</si>
  <si>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</si>
  <si>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</si>
  <si>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</si>
  <si>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</si>
  <si>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</si>
  <si>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</si>
  <si>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</si>
  <si>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</si>
  <si>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</si>
  <si>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</si>
  <si>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</si>
  <si>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</si>
  <si>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</si>
  <si>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</si>
  <si>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</si>
  <si>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</si>
  <si>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</si>
  <si>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</si>
  <si>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</si>
  <si>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</si>
  <si>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</si>
  <si>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</si>
  <si>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</si>
  <si>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</si>
  <si>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</si>
  <si>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</si>
  <si>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</si>
  <si>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</si>
  <si>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</si>
  <si>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</si>
  <si>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</si>
  <si>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</si>
  <si>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</si>
  <si>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</si>
  <si>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</si>
  <si>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</si>
  <si>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</si>
  <si>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</si>
  <si>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</si>
  <si>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</si>
  <si>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</si>
  <si>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</si>
  <si>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</si>
  <si>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</si>
  <si>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</si>
  <si>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</si>
  <si>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</si>
  <si>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</si>
  <si>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</si>
  <si>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</si>
  <si>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当該値(N-4)</t>
    <phoneticPr fontId="5"/>
  </si>
  <si>
    <t>当該値(N-3)</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</si>
  <si>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</si>
  <si>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</si>
  <si>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</si>
  <si>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</si>
  <si>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</si>
  <si>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</si>
  <si>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</si>
  <si>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岡崎市</t>
  </si>
  <si>
    <t>篭田公園地下駐車場</t>
  </si>
  <si>
    <t>法非適用</t>
  </si>
  <si>
    <t>駐車場整備事業</t>
  </si>
  <si>
    <t>-</t>
  </si>
  <si>
    <t>Ａ２Ｂ２</t>
  </si>
  <si>
    <t>非設置</t>
  </si>
  <si>
    <t>該当数値なし</t>
  </si>
  <si>
    <t>都市計画駐車場 届出駐車場</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</si>
  <si>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</si>
  <si>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</si>
  <si>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</si>
  <si>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</si>
  <si>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</si>
  <si>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</si>
  <si>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</si>
  <si>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</si>
  <si>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</si>
  <si>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　本市駐車場整備事業は、地方公営企業法を適用していないため、一部指標について「該当数値なし」としている。</t>
    </r>
    <r>
      <rPr>
        <sz val="11"/>
        <color rgb="FFFF0000"/>
        <rFont val="ＭＳ ゴシック"/>
        <family val="3"/>
        <charset val="128"/>
      </rPr>
      <t xml:space="preserve">
</t>
    </r>
    <r>
      <rPr>
        <sz val="11"/>
        <rFont val="ＭＳ ゴシック"/>
        <family val="3"/>
        <charset val="128"/>
      </rPr>
      <t>⑧設備投資見込額　令和２年度末に策定した経営戦略では、令和３年度以降に駐車場躯体等の大規模改修を予定していた。しかし、新型コロナウイルス感染症の影響で令和３・４年度は改修工事を延期し、定期的な点検・修繕によるメンテナンスを実施するのみの予定のため、適切な範囲内での維持管理費による運営が見込まれる。ただし、令和５年度以降には駐車場躯体等の大規模改修が予定され、設備投資に係る費用の増加が見込まれる。</t>
    </r>
    <phoneticPr fontId="5"/>
  </si>
  <si>
    <r>
      <rPr>
        <sz val="11"/>
        <rFont val="ＭＳ ゴシック"/>
        <family val="3"/>
        <charset val="128"/>
      </rPr>
      <t>　⑪稼働率　直近５年の中でもっともよい数値となっている。本駐車場が位置するＱＵＲＵＷＡエリアの公共空間の整備が進み、これらの活用に伴い駐車場利用者が増加したことが理由の一つとして考えられる。</t>
    </r>
    <r>
      <rPr>
        <sz val="11"/>
        <color rgb="FFFF0000"/>
        <rFont val="ＭＳ ゴシック"/>
        <family val="3"/>
        <charset val="128"/>
      </rPr>
      <t xml:space="preserve">
</t>
    </r>
    <r>
      <rPr>
        <sz val="11"/>
        <rFont val="ＭＳ ゴシック"/>
        <family val="3"/>
        <charset val="128"/>
      </rPr>
      <t>　また、平均値を大きく下回る状況となっている要因として、定期利用者枠が収容台数の半数以上を占めるため、駐車場の稼働状況によっては短時間利用の入出庫が抑えられていることが考えられる。</t>
    </r>
    <rPh sb="6" eb="8">
      <t>チョッキン</t>
    </rPh>
    <rPh sb="9" eb="10">
      <t>ネン</t>
    </rPh>
    <rPh sb="11" eb="12">
      <t>ナカ</t>
    </rPh>
    <rPh sb="19" eb="21">
      <t>スウチ</t>
    </rPh>
    <rPh sb="28" eb="32">
      <t>ホンチュウシャジョウ</t>
    </rPh>
    <rPh sb="33" eb="35">
      <t>イチ</t>
    </rPh>
    <rPh sb="47" eb="51">
      <t>コウキョウクウカン</t>
    </rPh>
    <rPh sb="52" eb="54">
      <t>セイビ</t>
    </rPh>
    <rPh sb="55" eb="56">
      <t>スス</t>
    </rPh>
    <rPh sb="81" eb="83">
      <t>リユウ</t>
    </rPh>
    <rPh sb="84" eb="85">
      <t>ヒト</t>
    </rPh>
    <rPh sb="89" eb="90">
      <t>カンガ</t>
    </rPh>
    <phoneticPr fontId="5"/>
  </si>
  <si>
    <r>
      <rPr>
        <sz val="11"/>
        <rFont val="ＭＳ ゴシック"/>
        <family val="3"/>
        <charset val="128"/>
      </rPr>
      <t xml:space="preserve">　前年度と比較し、①収益的収支比率、④売上高GOP比率、⑤EBITDAで数値が上昇した。要因として、施設の老朽化に伴う経常的な修繕の増加により、総費用及び営業費用が増加したものの、令和２年度までに桜城橋、籠田公園、中央緑道、乙川河川緑地等の周辺公共空間の整備が進み、これらの活用に伴い駐車場利用者が増加したことで総収益及び営業収益が増加したためである。
</t>
    </r>
    <r>
      <rPr>
        <sz val="11"/>
        <color rgb="FFFF0000"/>
        <rFont val="ＭＳ ゴシック"/>
        <family val="3"/>
        <charset val="128"/>
      </rPr>
      <t xml:space="preserve">
</t>
    </r>
    <r>
      <rPr>
        <sz val="11"/>
        <rFont val="ＭＳ ゴシック"/>
        <family val="3"/>
        <charset val="128"/>
      </rPr>
      <t>①収益的収支比率　総収益の増加等により16.7%増の146.5%となり黒字となった。</t>
    </r>
    <r>
      <rPr>
        <sz val="11"/>
        <color rgb="FFFF0000"/>
        <rFont val="ＭＳ ゴシック"/>
        <family val="3"/>
        <charset val="128"/>
      </rPr>
      <t xml:space="preserve">
</t>
    </r>
    <r>
      <rPr>
        <sz val="11"/>
        <rFont val="ＭＳ ゴシック"/>
        <family val="3"/>
        <charset val="128"/>
      </rPr>
      <t>④売上高GOP比率　総収益の増加等により8.3%増の31.2%となり、平均値を55.8%上回っている。</t>
    </r>
    <r>
      <rPr>
        <sz val="11"/>
        <color rgb="FFFF0000"/>
        <rFont val="ＭＳ ゴシック"/>
        <family val="3"/>
        <charset val="128"/>
      </rPr>
      <t xml:space="preserve">
</t>
    </r>
    <r>
      <rPr>
        <sz val="11"/>
        <rFont val="ＭＳ ゴシック"/>
        <family val="3"/>
        <charset val="128"/>
      </rPr>
      <t>⑤EBITDA　総収益の増加等により２年連続で数値が上昇し、平均値を上回っている。</t>
    </r>
    <rPh sb="50" eb="52">
      <t>シセツ</t>
    </rPh>
    <rPh sb="53" eb="56">
      <t>ロウキュウカ</t>
    </rPh>
    <rPh sb="57" eb="58">
      <t>トモナ</t>
    </rPh>
    <rPh sb="66" eb="68">
      <t>ゾウカ</t>
    </rPh>
    <rPh sb="82" eb="84">
      <t>ゾウカ</t>
    </rPh>
    <rPh sb="90" eb="92">
      <t>レイワ</t>
    </rPh>
    <rPh sb="93" eb="95">
      <t>ネンド</t>
    </rPh>
    <rPh sb="98" eb="99">
      <t>サクラ</t>
    </rPh>
    <rPh sb="99" eb="100">
      <t>シロ</t>
    </rPh>
    <rPh sb="100" eb="101">
      <t>ハシ</t>
    </rPh>
    <rPh sb="102" eb="106">
      <t>カゴタコウエン</t>
    </rPh>
    <rPh sb="107" eb="111">
      <t>チュウオウリョクドウ</t>
    </rPh>
    <rPh sb="112" eb="116">
      <t>オトカワカセン</t>
    </rPh>
    <rPh sb="116" eb="118">
      <t>リョクチ</t>
    </rPh>
    <rPh sb="118" eb="119">
      <t>トウ</t>
    </rPh>
    <rPh sb="120" eb="124">
      <t>シュウヘンコウキョウ</t>
    </rPh>
    <rPh sb="124" eb="126">
      <t>クウカン</t>
    </rPh>
    <rPh sb="130" eb="131">
      <t>スス</t>
    </rPh>
    <rPh sb="137" eb="139">
      <t>カツヨウ</t>
    </rPh>
    <rPh sb="140" eb="141">
      <t>トモナ</t>
    </rPh>
    <rPh sb="142" eb="145">
      <t>チュウシャジョウ</t>
    </rPh>
    <rPh sb="149" eb="151">
      <t>ゾウカ</t>
    </rPh>
    <rPh sb="166" eb="168">
      <t>ゾウカ</t>
    </rPh>
    <rPh sb="188" eb="190">
      <t>シュウエキ</t>
    </rPh>
    <rPh sb="191" eb="193">
      <t>ゾウカ</t>
    </rPh>
    <rPh sb="292" eb="295">
      <t>ネンレンゾク</t>
    </rPh>
    <rPh sb="296" eb="298">
      <t>スウチ</t>
    </rPh>
    <rPh sb="299" eb="301">
      <t>ジョウショウ</t>
    </rPh>
    <rPh sb="303" eb="306">
      <t>ヘイキンチ</t>
    </rPh>
    <rPh sb="307" eb="309">
      <t>ウワマワ</t>
    </rPh>
    <phoneticPr fontId="5"/>
  </si>
  <si>
    <r>
      <t>　</t>
    </r>
    <r>
      <rPr>
        <sz val="11"/>
        <rFont val="ＭＳ ゴシック"/>
        <family val="3"/>
        <charset val="128"/>
      </rPr>
      <t>令和３年度については、施設の老朽化に伴う経常的な修繕の増加により、総費用及び営業費用の増加があったものの、利用者の増加により総収益も増加したため、前年度と比較し経営状況の改善が見られた。</t>
    </r>
    <r>
      <rPr>
        <sz val="11"/>
        <color rgb="FFFF0000"/>
        <rFont val="ＭＳ ゴシック"/>
        <family val="3"/>
        <charset val="128"/>
      </rPr>
      <t xml:space="preserve">
　</t>
    </r>
    <r>
      <rPr>
        <sz val="11"/>
        <rFont val="ＭＳ ゴシック"/>
        <family val="3"/>
        <charset val="128"/>
      </rPr>
      <t>同地域において民間事業者による時間貸駐車場が増加しており、市民ニーズの一部が充足されたことにより、利用台数が減少傾向にあったが、本駐車場が位置するＱＵＲＵＷＡエリアの公共空間、特に籠田公園の利用者及び近隣店舗等への回遊の増加に伴い、今後は増加を見込んでいる。</t>
    </r>
    <r>
      <rPr>
        <sz val="11"/>
        <color rgb="FFFF0000"/>
        <rFont val="ＭＳ ゴシック"/>
        <family val="3"/>
        <charset val="128"/>
      </rPr>
      <t xml:space="preserve">
　</t>
    </r>
    <r>
      <rPr>
        <sz val="11"/>
        <rFont val="ＭＳ ゴシック"/>
        <family val="3"/>
        <charset val="128"/>
      </rPr>
      <t>このような状況を踏まえ、令和４年度から上部の籠田公園と一体的に維持管理・運営を行う指定管理に取り組み、更なる駐車場の利用及び利用料金収入の増加を目指している。なお、これにより駐車場事業単体での収支均衡を図らなくなるため、今年度末をもって公営企業としての事業を廃止する。</t>
    </r>
    <rPh sb="23" eb="24">
      <t>テキ</t>
    </rPh>
    <rPh sb="54" eb="57">
      <t>リヨウシャ</t>
    </rPh>
    <rPh sb="58" eb="60">
      <t>ゾウカ</t>
    </rPh>
    <rPh sb="64" eb="66">
      <t>シュウエキ</t>
    </rPh>
    <rPh sb="67" eb="69">
      <t>ゾウカ</t>
    </rPh>
    <rPh sb="184" eb="185">
      <t>トク</t>
    </rPh>
    <rPh sb="314" eb="319">
      <t>チュウシャジョウジギョウ</t>
    </rPh>
    <rPh sb="319" eb="321">
      <t>タンタイ</t>
    </rPh>
    <rPh sb="323" eb="327">
      <t>シュウシキンコウ</t>
    </rPh>
    <rPh sb="328" eb="329">
      <t>ハカ</t>
    </rPh>
    <rPh sb="337" eb="341">
      <t>コンネンドマツ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</si>
</sst>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108.6</c:v>
                </c:pt>
                <c:pt idx="1">
                  <c:v>98.1</c:v>
                </c:pt>
                <c:pt idx="2">
                  <c:v>107.1</c:v>
                </c:pt>
                <c:pt idx="3">
                  <c:v>129.80000000000001</c:v>
                </c:pt>
                <c:pt idx="4">
                  <c:v>146.5</c:v>
                </c:pt>
              </c:numCache>
            </c:numRef>
          </c:val>
          <c:extLst>
            <c:ext xmlns:c16="http://schemas.microsoft.com/office/drawing/2014/chart" uri="{C3380CC4-5D6E-409C-BE32-E72D297353CC}">
              <c16:uniqueId val="{00000000-73BB-4B6A-B3D7-5602C361C21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73BB-4B6A-B3D7-5602C361C21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27-4C13-95FF-1A3D407407C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BE27-4C13-95FF-1A3D407407C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F931-40C6-B0F0-E9D6860C9AE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931-40C6-B0F0-E9D6860C9AE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AED-45BB-B820-FB458C098E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ED-45BB-B820-FB458C098E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48-4D4D-A35C-523F95148B4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7348-4D4D-A35C-523F95148B4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B10-400E-B71E-57CCA072F74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8B10-400E-B71E-57CCA072F74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81</c:v>
                </c:pt>
                <c:pt idx="1">
                  <c:v>78.599999999999994</c:v>
                </c:pt>
                <c:pt idx="2">
                  <c:v>82.9</c:v>
                </c:pt>
                <c:pt idx="3">
                  <c:v>75.7</c:v>
                </c:pt>
                <c:pt idx="4">
                  <c:v>96.2</c:v>
                </c:pt>
              </c:numCache>
            </c:numRef>
          </c:val>
          <c:extLst>
            <c:ext xmlns:c16="http://schemas.microsoft.com/office/drawing/2014/chart" uri="{C3380CC4-5D6E-409C-BE32-E72D297353CC}">
              <c16:uniqueId val="{00000000-AE32-4F99-AF9A-18EEFBCC879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AE32-4F99-AF9A-18EEFBCC879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7.4</c:v>
                </c:pt>
                <c:pt idx="1">
                  <c:v>-2</c:v>
                </c:pt>
                <c:pt idx="2">
                  <c:v>6.6</c:v>
                </c:pt>
                <c:pt idx="3">
                  <c:v>22.9</c:v>
                </c:pt>
                <c:pt idx="4">
                  <c:v>31.2</c:v>
                </c:pt>
              </c:numCache>
            </c:numRef>
          </c:val>
          <c:extLst>
            <c:ext xmlns:c16="http://schemas.microsoft.com/office/drawing/2014/chart" uri="{C3380CC4-5D6E-409C-BE32-E72D297353CC}">
              <c16:uniqueId val="{00000000-B78F-4278-85F1-DFFBAF67210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B78F-4278-85F1-DFFBAF67210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2697</c:v>
                </c:pt>
                <c:pt idx="1">
                  <c:v>-593</c:v>
                </c:pt>
                <c:pt idx="2">
                  <c:v>2078</c:v>
                </c:pt>
                <c:pt idx="3">
                  <c:v>6057</c:v>
                </c:pt>
                <c:pt idx="4">
                  <c:v>10165</c:v>
                </c:pt>
              </c:numCache>
            </c:numRef>
          </c:val>
          <c:extLst>
            <c:ext xmlns:c16="http://schemas.microsoft.com/office/drawing/2014/chart" uri="{C3380CC4-5D6E-409C-BE32-E72D297353CC}">
              <c16:uniqueId val="{00000000-3FD0-467E-A600-EA9DF270B50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3FD0-467E-A600-EA9DF270B50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59765625" defaultRowHeight="12.75" x14ac:dyDescent="0.25"/>
  <cols>
    <col min="1" max="1" width="2.59765625" customWidth="1"/>
    <col min="2" max="2" width="0.86328125" customWidth="1"/>
    <col min="3" max="244" width="0.59765625" customWidth="1"/>
    <col min="245" max="245" width="0.86328125" customWidth="1"/>
    <col min="246" max="366" width="0.59765625" customWidth="1"/>
    <col min="368" max="382" width="3.1328125" customWidth="1"/>
  </cols>
  <sheetData>
    <row r="1" spans="1:382"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5">
      <c r="A6" s="2"/>
      <c r="B6" s="130" t="str">
        <f>データ!H6&amp;"　"&amp;データ!I6</f>
        <v>愛知県岡崎市　篭田公園地下駐車場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7780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5">
      <c r="A31" s="2"/>
      <c r="B31" s="11"/>
      <c r="C31" s="2"/>
      <c r="D31" s="2"/>
      <c r="E31" s="2"/>
      <c r="F31" s="2"/>
      <c r="I31" s="16"/>
      <c r="J31" s="94" t="s">
        <v>27</v>
      </c>
      <c r="K31" s="95"/>
      <c r="L31" s="95"/>
      <c r="M31" s="95"/>
      <c r="N31" s="95"/>
      <c r="O31" s="95"/>
      <c r="P31" s="95"/>
      <c r="Q31" s="95"/>
      <c r="R31" s="95"/>
      <c r="S31" s="95"/>
      <c r="T31" s="96"/>
      <c r="U31" s="98">
        <f>データ!Y7</f>
        <v>108.6</v>
      </c>
      <c r="V31" s="98"/>
      <c r="W31" s="98"/>
      <c r="X31" s="98"/>
      <c r="Y31" s="98"/>
      <c r="Z31" s="98"/>
      <c r="AA31" s="98"/>
      <c r="AB31" s="98"/>
      <c r="AC31" s="98"/>
      <c r="AD31" s="98"/>
      <c r="AE31" s="98"/>
      <c r="AF31" s="98"/>
      <c r="AG31" s="98"/>
      <c r="AH31" s="98"/>
      <c r="AI31" s="98"/>
      <c r="AJ31" s="98"/>
      <c r="AK31" s="98"/>
      <c r="AL31" s="98"/>
      <c r="AM31" s="98"/>
      <c r="AN31" s="98">
        <f>データ!Z7</f>
        <v>98.1</v>
      </c>
      <c r="AO31" s="98"/>
      <c r="AP31" s="98"/>
      <c r="AQ31" s="98"/>
      <c r="AR31" s="98"/>
      <c r="AS31" s="98"/>
      <c r="AT31" s="98"/>
      <c r="AU31" s="98"/>
      <c r="AV31" s="98"/>
      <c r="AW31" s="98"/>
      <c r="AX31" s="98"/>
      <c r="AY31" s="98"/>
      <c r="AZ31" s="98"/>
      <c r="BA31" s="98"/>
      <c r="BB31" s="98"/>
      <c r="BC31" s="98"/>
      <c r="BD31" s="98"/>
      <c r="BE31" s="98"/>
      <c r="BF31" s="98"/>
      <c r="BG31" s="98">
        <f>データ!AA7</f>
        <v>107.1</v>
      </c>
      <c r="BH31" s="98"/>
      <c r="BI31" s="98"/>
      <c r="BJ31" s="98"/>
      <c r="BK31" s="98"/>
      <c r="BL31" s="98"/>
      <c r="BM31" s="98"/>
      <c r="BN31" s="98"/>
      <c r="BO31" s="98"/>
      <c r="BP31" s="98"/>
      <c r="BQ31" s="98"/>
      <c r="BR31" s="98"/>
      <c r="BS31" s="98"/>
      <c r="BT31" s="98"/>
      <c r="BU31" s="98"/>
      <c r="BV31" s="98"/>
      <c r="BW31" s="98"/>
      <c r="BX31" s="98"/>
      <c r="BY31" s="98"/>
      <c r="BZ31" s="98">
        <f>データ!AB7</f>
        <v>129.80000000000001</v>
      </c>
      <c r="CA31" s="98"/>
      <c r="CB31" s="98"/>
      <c r="CC31" s="98"/>
      <c r="CD31" s="98"/>
      <c r="CE31" s="98"/>
      <c r="CF31" s="98"/>
      <c r="CG31" s="98"/>
      <c r="CH31" s="98"/>
      <c r="CI31" s="98"/>
      <c r="CJ31" s="98"/>
      <c r="CK31" s="98"/>
      <c r="CL31" s="98"/>
      <c r="CM31" s="98"/>
      <c r="CN31" s="98"/>
      <c r="CO31" s="98"/>
      <c r="CP31" s="98"/>
      <c r="CQ31" s="98"/>
      <c r="CR31" s="98"/>
      <c r="CS31" s="98">
        <f>データ!AC7</f>
        <v>146.5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81</v>
      </c>
      <c r="JD31" s="67"/>
      <c r="JE31" s="67"/>
      <c r="JF31" s="67"/>
      <c r="JG31" s="67"/>
      <c r="JH31" s="67"/>
      <c r="JI31" s="67"/>
      <c r="JJ31" s="67"/>
      <c r="JK31" s="67"/>
      <c r="JL31" s="67"/>
      <c r="JM31" s="67"/>
      <c r="JN31" s="67"/>
      <c r="JO31" s="67"/>
      <c r="JP31" s="67"/>
      <c r="JQ31" s="67"/>
      <c r="JR31" s="67"/>
      <c r="JS31" s="67"/>
      <c r="JT31" s="67"/>
      <c r="JU31" s="68"/>
      <c r="JV31" s="66">
        <f>データ!DL7</f>
        <v>78.599999999999994</v>
      </c>
      <c r="JW31" s="67"/>
      <c r="JX31" s="67"/>
      <c r="JY31" s="67"/>
      <c r="JZ31" s="67"/>
      <c r="KA31" s="67"/>
      <c r="KB31" s="67"/>
      <c r="KC31" s="67"/>
      <c r="KD31" s="67"/>
      <c r="KE31" s="67"/>
      <c r="KF31" s="67"/>
      <c r="KG31" s="67"/>
      <c r="KH31" s="67"/>
      <c r="KI31" s="67"/>
      <c r="KJ31" s="67"/>
      <c r="KK31" s="67"/>
      <c r="KL31" s="67"/>
      <c r="KM31" s="67"/>
      <c r="KN31" s="68"/>
      <c r="KO31" s="66">
        <f>データ!DM7</f>
        <v>82.9</v>
      </c>
      <c r="KP31" s="67"/>
      <c r="KQ31" s="67"/>
      <c r="KR31" s="67"/>
      <c r="KS31" s="67"/>
      <c r="KT31" s="67"/>
      <c r="KU31" s="67"/>
      <c r="KV31" s="67"/>
      <c r="KW31" s="67"/>
      <c r="KX31" s="67"/>
      <c r="KY31" s="67"/>
      <c r="KZ31" s="67"/>
      <c r="LA31" s="67"/>
      <c r="LB31" s="67"/>
      <c r="LC31" s="67"/>
      <c r="LD31" s="67"/>
      <c r="LE31" s="67"/>
      <c r="LF31" s="67"/>
      <c r="LG31" s="68"/>
      <c r="LH31" s="66">
        <f>データ!DN7</f>
        <v>75.7</v>
      </c>
      <c r="LI31" s="67"/>
      <c r="LJ31" s="67"/>
      <c r="LK31" s="67"/>
      <c r="LL31" s="67"/>
      <c r="LM31" s="67"/>
      <c r="LN31" s="67"/>
      <c r="LO31" s="67"/>
      <c r="LP31" s="67"/>
      <c r="LQ31" s="67"/>
      <c r="LR31" s="67"/>
      <c r="LS31" s="67"/>
      <c r="LT31" s="67"/>
      <c r="LU31" s="67"/>
      <c r="LV31" s="67"/>
      <c r="LW31" s="67"/>
      <c r="LX31" s="67"/>
      <c r="LY31" s="67"/>
      <c r="LZ31" s="68"/>
      <c r="MA31" s="66">
        <f>データ!DO7</f>
        <v>96.2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5">
      <c r="A32" s="2"/>
      <c r="B32" s="11"/>
      <c r="C32" s="2"/>
      <c r="D32" s="2"/>
      <c r="E32" s="2"/>
      <c r="F32" s="2"/>
      <c r="G32" s="2"/>
      <c r="H32" s="2"/>
      <c r="I32" s="16"/>
      <c r="J32" s="94" t="s">
        <v>29</v>
      </c>
      <c r="K32" s="95"/>
      <c r="L32" s="95"/>
      <c r="M32" s="95"/>
      <c r="N32" s="95"/>
      <c r="O32" s="95"/>
      <c r="P32" s="95"/>
      <c r="Q32" s="95"/>
      <c r="R32" s="95"/>
      <c r="S32" s="95"/>
      <c r="T32" s="96"/>
      <c r="U32" s="98">
        <f>データ!AD7</f>
        <v>132.1</v>
      </c>
      <c r="V32" s="98"/>
      <c r="W32" s="98"/>
      <c r="X32" s="98"/>
      <c r="Y32" s="98"/>
      <c r="Z32" s="98"/>
      <c r="AA32" s="98"/>
      <c r="AB32" s="98"/>
      <c r="AC32" s="98"/>
      <c r="AD32" s="98"/>
      <c r="AE32" s="98"/>
      <c r="AF32" s="98"/>
      <c r="AG32" s="98"/>
      <c r="AH32" s="98"/>
      <c r="AI32" s="98"/>
      <c r="AJ32" s="98"/>
      <c r="AK32" s="98"/>
      <c r="AL32" s="98"/>
      <c r="AM32" s="98"/>
      <c r="AN32" s="98">
        <f>データ!AE7</f>
        <v>150.30000000000001</v>
      </c>
      <c r="AO32" s="98"/>
      <c r="AP32" s="98"/>
      <c r="AQ32" s="98"/>
      <c r="AR32" s="98"/>
      <c r="AS32" s="98"/>
      <c r="AT32" s="98"/>
      <c r="AU32" s="98"/>
      <c r="AV32" s="98"/>
      <c r="AW32" s="98"/>
      <c r="AX32" s="98"/>
      <c r="AY32" s="98"/>
      <c r="AZ32" s="98"/>
      <c r="BA32" s="98"/>
      <c r="BB32" s="98"/>
      <c r="BC32" s="98"/>
      <c r="BD32" s="98"/>
      <c r="BE32" s="98"/>
      <c r="BF32" s="98"/>
      <c r="BG32" s="98">
        <f>データ!AF7</f>
        <v>136.1</v>
      </c>
      <c r="BH32" s="98"/>
      <c r="BI32" s="98"/>
      <c r="BJ32" s="98"/>
      <c r="BK32" s="98"/>
      <c r="BL32" s="98"/>
      <c r="BM32" s="98"/>
      <c r="BN32" s="98"/>
      <c r="BO32" s="98"/>
      <c r="BP32" s="98"/>
      <c r="BQ32" s="98"/>
      <c r="BR32" s="98"/>
      <c r="BS32" s="98"/>
      <c r="BT32" s="98"/>
      <c r="BU32" s="98"/>
      <c r="BV32" s="98"/>
      <c r="BW32" s="98"/>
      <c r="BX32" s="98"/>
      <c r="BY32" s="98"/>
      <c r="BZ32" s="98">
        <f>データ!AG7</f>
        <v>127.8</v>
      </c>
      <c r="CA32" s="98"/>
      <c r="CB32" s="98"/>
      <c r="CC32" s="98"/>
      <c r="CD32" s="98"/>
      <c r="CE32" s="98"/>
      <c r="CF32" s="98"/>
      <c r="CG32" s="98"/>
      <c r="CH32" s="98"/>
      <c r="CI32" s="98"/>
      <c r="CJ32" s="98"/>
      <c r="CK32" s="98"/>
      <c r="CL32" s="98"/>
      <c r="CM32" s="98"/>
      <c r="CN32" s="98"/>
      <c r="CO32" s="98"/>
      <c r="CP32" s="98"/>
      <c r="CQ32" s="98"/>
      <c r="CR32" s="98"/>
      <c r="CS32" s="98">
        <f>データ!AH7</f>
        <v>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5.2</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164.4</v>
      </c>
      <c r="JD32" s="67"/>
      <c r="JE32" s="67"/>
      <c r="JF32" s="67"/>
      <c r="JG32" s="67"/>
      <c r="JH32" s="67"/>
      <c r="JI32" s="67"/>
      <c r="JJ32" s="67"/>
      <c r="JK32" s="67"/>
      <c r="JL32" s="67"/>
      <c r="JM32" s="67"/>
      <c r="JN32" s="67"/>
      <c r="JO32" s="67"/>
      <c r="JP32" s="67"/>
      <c r="JQ32" s="67"/>
      <c r="JR32" s="67"/>
      <c r="JS32" s="67"/>
      <c r="JT32" s="67"/>
      <c r="JU32" s="68"/>
      <c r="JV32" s="66">
        <f>データ!DQ7</f>
        <v>161.5</v>
      </c>
      <c r="JW32" s="67"/>
      <c r="JX32" s="67"/>
      <c r="JY32" s="67"/>
      <c r="JZ32" s="67"/>
      <c r="KA32" s="67"/>
      <c r="KB32" s="67"/>
      <c r="KC32" s="67"/>
      <c r="KD32" s="67"/>
      <c r="KE32" s="67"/>
      <c r="KF32" s="67"/>
      <c r="KG32" s="67"/>
      <c r="KH32" s="67"/>
      <c r="KI32" s="67"/>
      <c r="KJ32" s="67"/>
      <c r="KK32" s="67"/>
      <c r="KL32" s="67"/>
      <c r="KM32" s="67"/>
      <c r="KN32" s="68"/>
      <c r="KO32" s="66">
        <f>データ!DR7</f>
        <v>156.5</v>
      </c>
      <c r="KP32" s="67"/>
      <c r="KQ32" s="67"/>
      <c r="KR32" s="67"/>
      <c r="KS32" s="67"/>
      <c r="KT32" s="67"/>
      <c r="KU32" s="67"/>
      <c r="KV32" s="67"/>
      <c r="KW32" s="67"/>
      <c r="KX32" s="67"/>
      <c r="KY32" s="67"/>
      <c r="KZ32" s="67"/>
      <c r="LA32" s="67"/>
      <c r="LB32" s="67"/>
      <c r="LC32" s="67"/>
      <c r="LD32" s="67"/>
      <c r="LE32" s="67"/>
      <c r="LF32" s="67"/>
      <c r="LG32" s="68"/>
      <c r="LH32" s="66">
        <f>データ!DS7</f>
        <v>131</v>
      </c>
      <c r="LI32" s="67"/>
      <c r="LJ32" s="67"/>
      <c r="LK32" s="67"/>
      <c r="LL32" s="67"/>
      <c r="LM32" s="67"/>
      <c r="LN32" s="67"/>
      <c r="LO32" s="67"/>
      <c r="LP32" s="67"/>
      <c r="LQ32" s="67"/>
      <c r="LR32" s="67"/>
      <c r="LS32" s="67"/>
      <c r="LT32" s="67"/>
      <c r="LU32" s="67"/>
      <c r="LV32" s="67"/>
      <c r="LW32" s="67"/>
      <c r="LX32" s="67"/>
      <c r="LY32" s="67"/>
      <c r="LZ32" s="68"/>
      <c r="MA32" s="66">
        <f>データ!DT7</f>
        <v>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2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2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7.4</v>
      </c>
      <c r="EM52" s="98"/>
      <c r="EN52" s="98"/>
      <c r="EO52" s="98"/>
      <c r="EP52" s="98"/>
      <c r="EQ52" s="98"/>
      <c r="ER52" s="98"/>
      <c r="ES52" s="98"/>
      <c r="ET52" s="98"/>
      <c r="EU52" s="98"/>
      <c r="EV52" s="98"/>
      <c r="EW52" s="98"/>
      <c r="EX52" s="98"/>
      <c r="EY52" s="98"/>
      <c r="EZ52" s="98"/>
      <c r="FA52" s="98"/>
      <c r="FB52" s="98"/>
      <c r="FC52" s="98"/>
      <c r="FD52" s="98"/>
      <c r="FE52" s="98">
        <f>データ!BG7</f>
        <v>-2</v>
      </c>
      <c r="FF52" s="98"/>
      <c r="FG52" s="98"/>
      <c r="FH52" s="98"/>
      <c r="FI52" s="98"/>
      <c r="FJ52" s="98"/>
      <c r="FK52" s="98"/>
      <c r="FL52" s="98"/>
      <c r="FM52" s="98"/>
      <c r="FN52" s="98"/>
      <c r="FO52" s="98"/>
      <c r="FP52" s="98"/>
      <c r="FQ52" s="98"/>
      <c r="FR52" s="98"/>
      <c r="FS52" s="98"/>
      <c r="FT52" s="98"/>
      <c r="FU52" s="98"/>
      <c r="FV52" s="98"/>
      <c r="FW52" s="98"/>
      <c r="FX52" s="98">
        <f>データ!BH7</f>
        <v>6.6</v>
      </c>
      <c r="FY52" s="98"/>
      <c r="FZ52" s="98"/>
      <c r="GA52" s="98"/>
      <c r="GB52" s="98"/>
      <c r="GC52" s="98"/>
      <c r="GD52" s="98"/>
      <c r="GE52" s="98"/>
      <c r="GF52" s="98"/>
      <c r="GG52" s="98"/>
      <c r="GH52" s="98"/>
      <c r="GI52" s="98"/>
      <c r="GJ52" s="98"/>
      <c r="GK52" s="98"/>
      <c r="GL52" s="98"/>
      <c r="GM52" s="98"/>
      <c r="GN52" s="98"/>
      <c r="GO52" s="98"/>
      <c r="GP52" s="98"/>
      <c r="GQ52" s="98">
        <f>データ!BI7</f>
        <v>22.9</v>
      </c>
      <c r="GR52" s="98"/>
      <c r="GS52" s="98"/>
      <c r="GT52" s="98"/>
      <c r="GU52" s="98"/>
      <c r="GV52" s="98"/>
      <c r="GW52" s="98"/>
      <c r="GX52" s="98"/>
      <c r="GY52" s="98"/>
      <c r="GZ52" s="98"/>
      <c r="HA52" s="98"/>
      <c r="HB52" s="98"/>
      <c r="HC52" s="98"/>
      <c r="HD52" s="98"/>
      <c r="HE52" s="98"/>
      <c r="HF52" s="98"/>
      <c r="HG52" s="98"/>
      <c r="HH52" s="98"/>
      <c r="HI52" s="98"/>
      <c r="HJ52" s="98">
        <f>データ!BJ7</f>
        <v>31.2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2697</v>
      </c>
      <c r="JD52" s="97"/>
      <c r="JE52" s="97"/>
      <c r="JF52" s="97"/>
      <c r="JG52" s="97"/>
      <c r="JH52" s="97"/>
      <c r="JI52" s="97"/>
      <c r="JJ52" s="97"/>
      <c r="JK52" s="97"/>
      <c r="JL52" s="97"/>
      <c r="JM52" s="97"/>
      <c r="JN52" s="97"/>
      <c r="JO52" s="97"/>
      <c r="JP52" s="97"/>
      <c r="JQ52" s="97"/>
      <c r="JR52" s="97"/>
      <c r="JS52" s="97"/>
      <c r="JT52" s="97"/>
      <c r="JU52" s="97"/>
      <c r="JV52" s="97">
        <f>データ!BR7</f>
        <v>-593</v>
      </c>
      <c r="JW52" s="97"/>
      <c r="JX52" s="97"/>
      <c r="JY52" s="97"/>
      <c r="JZ52" s="97"/>
      <c r="KA52" s="97"/>
      <c r="KB52" s="97"/>
      <c r="KC52" s="97"/>
      <c r="KD52" s="97"/>
      <c r="KE52" s="97"/>
      <c r="KF52" s="97"/>
      <c r="KG52" s="97"/>
      <c r="KH52" s="97"/>
      <c r="KI52" s="97"/>
      <c r="KJ52" s="97"/>
      <c r="KK52" s="97"/>
      <c r="KL52" s="97"/>
      <c r="KM52" s="97"/>
      <c r="KN52" s="97"/>
      <c r="KO52" s="97">
        <f>データ!BS7</f>
        <v>2078</v>
      </c>
      <c r="KP52" s="97"/>
      <c r="KQ52" s="97"/>
      <c r="KR52" s="97"/>
      <c r="KS52" s="97"/>
      <c r="KT52" s="97"/>
      <c r="KU52" s="97"/>
      <c r="KV52" s="97"/>
      <c r="KW52" s="97"/>
      <c r="KX52" s="97"/>
      <c r="KY52" s="97"/>
      <c r="KZ52" s="97"/>
      <c r="LA52" s="97"/>
      <c r="LB52" s="97"/>
      <c r="LC52" s="97"/>
      <c r="LD52" s="97"/>
      <c r="LE52" s="97"/>
      <c r="LF52" s="97"/>
      <c r="LG52" s="97"/>
      <c r="LH52" s="97">
        <f>データ!BT7</f>
        <v>6057</v>
      </c>
      <c r="LI52" s="97"/>
      <c r="LJ52" s="97"/>
      <c r="LK52" s="97"/>
      <c r="LL52" s="97"/>
      <c r="LM52" s="97"/>
      <c r="LN52" s="97"/>
      <c r="LO52" s="97"/>
      <c r="LP52" s="97"/>
      <c r="LQ52" s="97"/>
      <c r="LR52" s="97"/>
      <c r="LS52" s="97"/>
      <c r="LT52" s="97"/>
      <c r="LU52" s="97"/>
      <c r="LV52" s="97"/>
      <c r="LW52" s="97"/>
      <c r="LX52" s="97"/>
      <c r="LY52" s="97"/>
      <c r="LZ52" s="97"/>
      <c r="MA52" s="97">
        <f>データ!BU7</f>
        <v>10165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5">
      <c r="A53" s="2"/>
      <c r="B53" s="11"/>
      <c r="C53" s="2"/>
      <c r="D53" s="2"/>
      <c r="E53" s="2"/>
      <c r="F53" s="2"/>
      <c r="G53" s="2"/>
      <c r="H53" s="2"/>
      <c r="I53" s="16"/>
      <c r="J53" s="94" t="s">
        <v>29</v>
      </c>
      <c r="K53" s="95"/>
      <c r="L53" s="95"/>
      <c r="M53" s="95"/>
      <c r="N53" s="95"/>
      <c r="O53" s="95"/>
      <c r="P53" s="95"/>
      <c r="Q53" s="95"/>
      <c r="R53" s="95"/>
      <c r="S53" s="95"/>
      <c r="T53" s="96"/>
      <c r="U53" s="97">
        <f>データ!AZ7</f>
        <v>44</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45</v>
      </c>
      <c r="BH53" s="97"/>
      <c r="BI53" s="97"/>
      <c r="BJ53" s="97"/>
      <c r="BK53" s="97"/>
      <c r="BL53" s="97"/>
      <c r="BM53" s="97"/>
      <c r="BN53" s="97"/>
      <c r="BO53" s="97"/>
      <c r="BP53" s="97"/>
      <c r="BQ53" s="97"/>
      <c r="BR53" s="97"/>
      <c r="BS53" s="97"/>
      <c r="BT53" s="97"/>
      <c r="BU53" s="97"/>
      <c r="BV53" s="97"/>
      <c r="BW53" s="97"/>
      <c r="BX53" s="97"/>
      <c r="BY53" s="97"/>
      <c r="BZ53" s="97">
        <f>データ!BC7</f>
        <v>67</v>
      </c>
      <c r="CA53" s="97"/>
      <c r="CB53" s="97"/>
      <c r="CC53" s="97"/>
      <c r="CD53" s="97"/>
      <c r="CE53" s="97"/>
      <c r="CF53" s="97"/>
      <c r="CG53" s="97"/>
      <c r="CH53" s="97"/>
      <c r="CI53" s="97"/>
      <c r="CJ53" s="97"/>
      <c r="CK53" s="97"/>
      <c r="CL53" s="97"/>
      <c r="CM53" s="97"/>
      <c r="CN53" s="97"/>
      <c r="CO53" s="97"/>
      <c r="CP53" s="97"/>
      <c r="CQ53" s="97"/>
      <c r="CR53" s="97"/>
      <c r="CS53" s="97">
        <f>データ!BD7</f>
        <v>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6.5</v>
      </c>
      <c r="EM53" s="98"/>
      <c r="EN53" s="98"/>
      <c r="EO53" s="98"/>
      <c r="EP53" s="98"/>
      <c r="EQ53" s="98"/>
      <c r="ER53" s="98"/>
      <c r="ES53" s="98"/>
      <c r="ET53" s="98"/>
      <c r="EU53" s="98"/>
      <c r="EV53" s="98"/>
      <c r="EW53" s="98"/>
      <c r="EX53" s="98"/>
      <c r="EY53" s="98"/>
      <c r="EZ53" s="98"/>
      <c r="FA53" s="98"/>
      <c r="FB53" s="98"/>
      <c r="FC53" s="98"/>
      <c r="FD53" s="98"/>
      <c r="FE53" s="98">
        <f>データ!BL7</f>
        <v>-0.1</v>
      </c>
      <c r="FF53" s="98"/>
      <c r="FG53" s="98"/>
      <c r="FH53" s="98"/>
      <c r="FI53" s="98"/>
      <c r="FJ53" s="98"/>
      <c r="FK53" s="98"/>
      <c r="FL53" s="98"/>
      <c r="FM53" s="98"/>
      <c r="FN53" s="98"/>
      <c r="FO53" s="98"/>
      <c r="FP53" s="98"/>
      <c r="FQ53" s="98"/>
      <c r="FR53" s="98"/>
      <c r="FS53" s="98"/>
      <c r="FT53" s="98"/>
      <c r="FU53" s="98"/>
      <c r="FV53" s="98"/>
      <c r="FW53" s="98"/>
      <c r="FX53" s="98">
        <f>データ!BM7</f>
        <v>-9.8000000000000007</v>
      </c>
      <c r="FY53" s="98"/>
      <c r="FZ53" s="98"/>
      <c r="GA53" s="98"/>
      <c r="GB53" s="98"/>
      <c r="GC53" s="98"/>
      <c r="GD53" s="98"/>
      <c r="GE53" s="98"/>
      <c r="GF53" s="98"/>
      <c r="GG53" s="98"/>
      <c r="GH53" s="98"/>
      <c r="GI53" s="98"/>
      <c r="GJ53" s="98"/>
      <c r="GK53" s="98"/>
      <c r="GL53" s="98"/>
      <c r="GM53" s="98"/>
      <c r="GN53" s="98"/>
      <c r="GO53" s="98"/>
      <c r="GP53" s="98"/>
      <c r="GQ53" s="98">
        <f>データ!BN7</f>
        <v>-25.9</v>
      </c>
      <c r="GR53" s="98"/>
      <c r="GS53" s="98"/>
      <c r="GT53" s="98"/>
      <c r="GU53" s="98"/>
      <c r="GV53" s="98"/>
      <c r="GW53" s="98"/>
      <c r="GX53" s="98"/>
      <c r="GY53" s="98"/>
      <c r="GZ53" s="98"/>
      <c r="HA53" s="98"/>
      <c r="HB53" s="98"/>
      <c r="HC53" s="98"/>
      <c r="HD53" s="98"/>
      <c r="HE53" s="98"/>
      <c r="HF53" s="98"/>
      <c r="HG53" s="98"/>
      <c r="HH53" s="98"/>
      <c r="HI53" s="98"/>
      <c r="HJ53" s="98">
        <f>データ!BO7</f>
        <v>-24.6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17384</v>
      </c>
      <c r="JD53" s="97"/>
      <c r="JE53" s="97"/>
      <c r="JF53" s="97"/>
      <c r="JG53" s="97"/>
      <c r="JH53" s="97"/>
      <c r="JI53" s="97"/>
      <c r="JJ53" s="97"/>
      <c r="JK53" s="97"/>
      <c r="JL53" s="97"/>
      <c r="JM53" s="97"/>
      <c r="JN53" s="97"/>
      <c r="JO53" s="97"/>
      <c r="JP53" s="97"/>
      <c r="JQ53" s="97"/>
      <c r="JR53" s="97"/>
      <c r="JS53" s="97"/>
      <c r="JT53" s="97"/>
      <c r="JU53" s="97"/>
      <c r="JV53" s="97">
        <f>データ!BW7</f>
        <v>16973</v>
      </c>
      <c r="JW53" s="97"/>
      <c r="JX53" s="97"/>
      <c r="JY53" s="97"/>
      <c r="JZ53" s="97"/>
      <c r="KA53" s="97"/>
      <c r="KB53" s="97"/>
      <c r="KC53" s="97"/>
      <c r="KD53" s="97"/>
      <c r="KE53" s="97"/>
      <c r="KF53" s="97"/>
      <c r="KG53" s="97"/>
      <c r="KH53" s="97"/>
      <c r="KI53" s="97"/>
      <c r="KJ53" s="97"/>
      <c r="KK53" s="97"/>
      <c r="KL53" s="97"/>
      <c r="KM53" s="97"/>
      <c r="KN53" s="97"/>
      <c r="KO53" s="97">
        <f>データ!BX7</f>
        <v>5206</v>
      </c>
      <c r="KP53" s="97"/>
      <c r="KQ53" s="97"/>
      <c r="KR53" s="97"/>
      <c r="KS53" s="97"/>
      <c r="KT53" s="97"/>
      <c r="KU53" s="97"/>
      <c r="KV53" s="97"/>
      <c r="KW53" s="97"/>
      <c r="KX53" s="97"/>
      <c r="KY53" s="97"/>
      <c r="KZ53" s="97"/>
      <c r="LA53" s="97"/>
      <c r="LB53" s="97"/>
      <c r="LC53" s="97"/>
      <c r="LD53" s="97"/>
      <c r="LE53" s="97"/>
      <c r="LF53" s="97"/>
      <c r="LG53" s="97"/>
      <c r="LH53" s="97">
        <f>データ!BY7</f>
        <v>2220</v>
      </c>
      <c r="LI53" s="97"/>
      <c r="LJ53" s="97"/>
      <c r="LK53" s="97"/>
      <c r="LL53" s="97"/>
      <c r="LM53" s="97"/>
      <c r="LN53" s="97"/>
      <c r="LO53" s="97"/>
      <c r="LP53" s="97"/>
      <c r="LQ53" s="97"/>
      <c r="LR53" s="97"/>
      <c r="LS53" s="97"/>
      <c r="LT53" s="97"/>
      <c r="LU53" s="97"/>
      <c r="LV53" s="97"/>
      <c r="LW53" s="97"/>
      <c r="LX53" s="97"/>
      <c r="LY53" s="97"/>
      <c r="LZ53" s="97"/>
      <c r="MA53" s="97">
        <f>データ!BZ7</f>
        <v>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2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570340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578259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135.30000000000001</v>
      </c>
      <c r="KB78" s="67"/>
      <c r="KC78" s="67"/>
      <c r="KD78" s="67"/>
      <c r="KE78" s="67"/>
      <c r="KF78" s="67"/>
      <c r="KG78" s="67"/>
      <c r="KH78" s="67"/>
      <c r="KI78" s="67"/>
      <c r="KJ78" s="67"/>
      <c r="KK78" s="67"/>
      <c r="KL78" s="67"/>
      <c r="KM78" s="67"/>
      <c r="KN78" s="67"/>
      <c r="KO78" s="68"/>
      <c r="KP78" s="66">
        <f>データ!DF7</f>
        <v>108.2</v>
      </c>
      <c r="KQ78" s="67"/>
      <c r="KR78" s="67"/>
      <c r="KS78" s="67"/>
      <c r="KT78" s="67"/>
      <c r="KU78" s="67"/>
      <c r="KV78" s="67"/>
      <c r="KW78" s="67"/>
      <c r="KX78" s="67"/>
      <c r="KY78" s="67"/>
      <c r="KZ78" s="67"/>
      <c r="LA78" s="67"/>
      <c r="LB78" s="67"/>
      <c r="LC78" s="67"/>
      <c r="LD78" s="68"/>
      <c r="LE78" s="66">
        <f>データ!DG7</f>
        <v>117.1</v>
      </c>
      <c r="LF78" s="67"/>
      <c r="LG78" s="67"/>
      <c r="LH78" s="67"/>
      <c r="LI78" s="67"/>
      <c r="LJ78" s="67"/>
      <c r="LK78" s="67"/>
      <c r="LL78" s="67"/>
      <c r="LM78" s="67"/>
      <c r="LN78" s="67"/>
      <c r="LO78" s="67"/>
      <c r="LP78" s="67"/>
      <c r="LQ78" s="67"/>
      <c r="LR78" s="67"/>
      <c r="LS78" s="68"/>
      <c r="LT78" s="66">
        <f>データ!DH7</f>
        <v>145.19999999999999</v>
      </c>
      <c r="LU78" s="67"/>
      <c r="LV78" s="67"/>
      <c r="LW78" s="67"/>
      <c r="LX78" s="67"/>
      <c r="LY78" s="67"/>
      <c r="LZ78" s="67"/>
      <c r="MA78" s="67"/>
      <c r="MB78" s="67"/>
      <c r="MC78" s="67"/>
      <c r="MD78" s="67"/>
      <c r="ME78" s="67"/>
      <c r="MF78" s="67"/>
      <c r="MG78" s="67"/>
      <c r="MH78" s="68"/>
      <c r="MI78" s="66">
        <f>データ!DI7</f>
        <v>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5">
      <c r="C83" s="2"/>
      <c r="BH83" s="2"/>
      <c r="GN83" s="2"/>
      <c r="IT83" s="2"/>
      <c r="KY83" s="2"/>
    </row>
    <row r="84" spans="1:382" x14ac:dyDescent="0.25">
      <c r="C84" s="2"/>
      <c r="BH84" s="2"/>
      <c r="GN84" s="2"/>
      <c r="IT84" s="2"/>
      <c r="KY84" s="2"/>
    </row>
    <row r="86" spans="1:382" hidden="1" x14ac:dyDescent="0.2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ksCtPruc9q/IuS4RSUZt6HcdW3PJ+Gq/iPg/ihzR/fuil079+NVghap9mfYwGclZkRuwK7r3YezHek+4Ab3VA==" saltValue="yiznjCtx5wLJ3A8Q0p8zS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2.75" x14ac:dyDescent="0.25"/>
  <cols>
    <col min="1" max="1" width="14.59765625" customWidth="1"/>
    <col min="2" max="90" width="11.86328125" customWidth="1"/>
    <col min="91" max="92" width="15.46484375" customWidth="1"/>
    <col min="93" max="125" width="11.86328125" customWidth="1"/>
  </cols>
  <sheetData>
    <row r="1" spans="1:125" x14ac:dyDescent="0.2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93</v>
      </c>
      <c r="AN5" s="47" t="s">
        <v>102</v>
      </c>
      <c r="AO5" s="47" t="s">
        <v>95</v>
      </c>
      <c r="AP5" s="47" t="s">
        <v>96</v>
      </c>
      <c r="AQ5" s="47" t="s">
        <v>97</v>
      </c>
      <c r="AR5" s="47" t="s">
        <v>98</v>
      </c>
      <c r="AS5" s="47" t="s">
        <v>99</v>
      </c>
      <c r="AT5" s="47" t="s">
        <v>100</v>
      </c>
      <c r="AU5" s="47" t="s">
        <v>103</v>
      </c>
      <c r="AV5" s="47" t="s">
        <v>91</v>
      </c>
      <c r="AW5" s="47" t="s">
        <v>92</v>
      </c>
      <c r="AX5" s="47" t="s">
        <v>104</v>
      </c>
      <c r="AY5" s="47" t="s">
        <v>94</v>
      </c>
      <c r="AZ5" s="47" t="s">
        <v>95</v>
      </c>
      <c r="BA5" s="47" t="s">
        <v>96</v>
      </c>
      <c r="BB5" s="47" t="s">
        <v>97</v>
      </c>
      <c r="BC5" s="47" t="s">
        <v>98</v>
      </c>
      <c r="BD5" s="47" t="s">
        <v>99</v>
      </c>
      <c r="BE5" s="47" t="s">
        <v>100</v>
      </c>
      <c r="BF5" s="47" t="s">
        <v>90</v>
      </c>
      <c r="BG5" s="47" t="s">
        <v>91</v>
      </c>
      <c r="BH5" s="47" t="s">
        <v>101</v>
      </c>
      <c r="BI5" s="47" t="s">
        <v>93</v>
      </c>
      <c r="BJ5" s="47" t="s">
        <v>102</v>
      </c>
      <c r="BK5" s="47" t="s">
        <v>95</v>
      </c>
      <c r="BL5" s="47" t="s">
        <v>96</v>
      </c>
      <c r="BM5" s="47" t="s">
        <v>97</v>
      </c>
      <c r="BN5" s="47" t="s">
        <v>98</v>
      </c>
      <c r="BO5" s="47" t="s">
        <v>99</v>
      </c>
      <c r="BP5" s="47" t="s">
        <v>100</v>
      </c>
      <c r="BQ5" s="47" t="s">
        <v>105</v>
      </c>
      <c r="BR5" s="47" t="s">
        <v>106</v>
      </c>
      <c r="BS5" s="47" t="s">
        <v>101</v>
      </c>
      <c r="BT5" s="47" t="s">
        <v>107</v>
      </c>
      <c r="BU5" s="47" t="s">
        <v>94</v>
      </c>
      <c r="BV5" s="47" t="s">
        <v>95</v>
      </c>
      <c r="BW5" s="47" t="s">
        <v>96</v>
      </c>
      <c r="BX5" s="47" t="s">
        <v>97</v>
      </c>
      <c r="BY5" s="47" t="s">
        <v>98</v>
      </c>
      <c r="BZ5" s="47" t="s">
        <v>99</v>
      </c>
      <c r="CA5" s="47" t="s">
        <v>100</v>
      </c>
      <c r="CB5" s="47" t="s">
        <v>90</v>
      </c>
      <c r="CC5" s="47" t="s">
        <v>108</v>
      </c>
      <c r="CD5" s="47" t="s">
        <v>101</v>
      </c>
      <c r="CE5" s="47" t="s">
        <v>107</v>
      </c>
      <c r="CF5" s="47" t="s">
        <v>109</v>
      </c>
      <c r="CG5" s="47" t="s">
        <v>95</v>
      </c>
      <c r="CH5" s="47" t="s">
        <v>96</v>
      </c>
      <c r="CI5" s="47" t="s">
        <v>97</v>
      </c>
      <c r="CJ5" s="47" t="s">
        <v>98</v>
      </c>
      <c r="CK5" s="47" t="s">
        <v>99</v>
      </c>
      <c r="CL5" s="47" t="s">
        <v>100</v>
      </c>
      <c r="CM5" s="145"/>
      <c r="CN5" s="145"/>
      <c r="CO5" s="47" t="s">
        <v>90</v>
      </c>
      <c r="CP5" s="47" t="s">
        <v>106</v>
      </c>
      <c r="CQ5" s="47" t="s">
        <v>101</v>
      </c>
      <c r="CR5" s="47" t="s">
        <v>93</v>
      </c>
      <c r="CS5" s="47" t="s">
        <v>109</v>
      </c>
      <c r="CT5" s="47" t="s">
        <v>95</v>
      </c>
      <c r="CU5" s="47" t="s">
        <v>96</v>
      </c>
      <c r="CV5" s="47" t="s">
        <v>97</v>
      </c>
      <c r="CW5" s="47" t="s">
        <v>98</v>
      </c>
      <c r="CX5" s="47" t="s">
        <v>99</v>
      </c>
      <c r="CY5" s="47" t="s">
        <v>100</v>
      </c>
      <c r="CZ5" s="47" t="s">
        <v>103</v>
      </c>
      <c r="DA5" s="47" t="s">
        <v>106</v>
      </c>
      <c r="DB5" s="47" t="s">
        <v>101</v>
      </c>
      <c r="DC5" s="47" t="s">
        <v>93</v>
      </c>
      <c r="DD5" s="47" t="s">
        <v>102</v>
      </c>
      <c r="DE5" s="47" t="s">
        <v>95</v>
      </c>
      <c r="DF5" s="47" t="s">
        <v>96</v>
      </c>
      <c r="DG5" s="47" t="s">
        <v>97</v>
      </c>
      <c r="DH5" s="47" t="s">
        <v>98</v>
      </c>
      <c r="DI5" s="47" t="s">
        <v>99</v>
      </c>
      <c r="DJ5" s="47" t="s">
        <v>35</v>
      </c>
      <c r="DK5" s="47" t="s">
        <v>103</v>
      </c>
      <c r="DL5" s="47" t="s">
        <v>106</v>
      </c>
      <c r="DM5" s="47" t="s">
        <v>92</v>
      </c>
      <c r="DN5" s="47" t="s">
        <v>107</v>
      </c>
      <c r="DO5" s="47" t="s">
        <v>94</v>
      </c>
      <c r="DP5" s="47" t="s">
        <v>95</v>
      </c>
      <c r="DQ5" s="47" t="s">
        <v>96</v>
      </c>
      <c r="DR5" s="47" t="s">
        <v>97</v>
      </c>
      <c r="DS5" s="47" t="s">
        <v>98</v>
      </c>
      <c r="DT5" s="47" t="s">
        <v>99</v>
      </c>
      <c r="DU5" s="47" t="s">
        <v>100</v>
      </c>
    </row>
    <row r="6" spans="1:125" s="54" customFormat="1" x14ac:dyDescent="0.25">
      <c r="A6" s="37" t="s">
        <v>110</v>
      </c>
      <c r="B6" s="48">
        <f>B8</f>
        <v>2021</v>
      </c>
      <c r="C6" s="48">
        <f t="shared" ref="C6:X6" si="1">C8</f>
        <v>232025</v>
      </c>
      <c r="D6" s="48">
        <f t="shared" si="1"/>
        <v>47</v>
      </c>
      <c r="E6" s="48">
        <f t="shared" si="1"/>
        <v>14</v>
      </c>
      <c r="F6" s="48">
        <f t="shared" si="1"/>
        <v>0</v>
      </c>
      <c r="G6" s="48">
        <f t="shared" si="1"/>
        <v>1</v>
      </c>
      <c r="H6" s="48" t="str">
        <f>SUBSTITUTE(H8,"　","")</f>
        <v>愛知県岡崎市</v>
      </c>
      <c r="I6" s="48" t="str">
        <f t="shared" si="1"/>
        <v>篭田公園地下駐車場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41</v>
      </c>
      <c r="S6" s="50" t="str">
        <f t="shared" si="1"/>
        <v>公共施設</v>
      </c>
      <c r="T6" s="50" t="str">
        <f t="shared" si="1"/>
        <v>無</v>
      </c>
      <c r="U6" s="51">
        <f t="shared" si="1"/>
        <v>7780</v>
      </c>
      <c r="V6" s="51">
        <f t="shared" si="1"/>
        <v>210</v>
      </c>
      <c r="W6" s="51">
        <f t="shared" si="1"/>
        <v>200</v>
      </c>
      <c r="X6" s="50" t="str">
        <f t="shared" si="1"/>
        <v>利用料金制</v>
      </c>
      <c r="Y6" s="52">
        <f>IF(Y8="-",NA(),Y8)</f>
        <v>108.6</v>
      </c>
      <c r="Z6" s="52">
        <f t="shared" ref="Z6:AH6" si="2">IF(Z8="-",NA(),Z8)</f>
        <v>98.1</v>
      </c>
      <c r="AA6" s="52">
        <f t="shared" si="2"/>
        <v>107.1</v>
      </c>
      <c r="AB6" s="52">
        <f t="shared" si="2"/>
        <v>129.80000000000001</v>
      </c>
      <c r="AC6" s="52">
        <f t="shared" si="2"/>
        <v>146.5</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7.4</v>
      </c>
      <c r="BG6" s="52">
        <f t="shared" ref="BG6:BO6" si="5">IF(BG8="-",NA(),BG8)</f>
        <v>-2</v>
      </c>
      <c r="BH6" s="52">
        <f t="shared" si="5"/>
        <v>6.6</v>
      </c>
      <c r="BI6" s="52">
        <f t="shared" si="5"/>
        <v>22.9</v>
      </c>
      <c r="BJ6" s="52">
        <f t="shared" si="5"/>
        <v>31.2</v>
      </c>
      <c r="BK6" s="52">
        <f t="shared" si="5"/>
        <v>6.5</v>
      </c>
      <c r="BL6" s="52">
        <f t="shared" si="5"/>
        <v>-0.1</v>
      </c>
      <c r="BM6" s="52">
        <f t="shared" si="5"/>
        <v>-9.8000000000000007</v>
      </c>
      <c r="BN6" s="52">
        <f t="shared" si="5"/>
        <v>-25.9</v>
      </c>
      <c r="BO6" s="52">
        <f t="shared" si="5"/>
        <v>-24.6</v>
      </c>
      <c r="BP6" s="49" t="str">
        <f>IF(BP8="-","",IF(BP8="-","【-】","【"&amp;SUBSTITUTE(TEXT(BP8,"#,##0.0"),"-","△")&amp;"】"))</f>
        <v>【0.8】</v>
      </c>
      <c r="BQ6" s="53">
        <f>IF(BQ8="-",NA(),BQ8)</f>
        <v>2697</v>
      </c>
      <c r="BR6" s="53">
        <f t="shared" ref="BR6:BZ6" si="6">IF(BR8="-",NA(),BR8)</f>
        <v>-593</v>
      </c>
      <c r="BS6" s="53">
        <f t="shared" si="6"/>
        <v>2078</v>
      </c>
      <c r="BT6" s="53">
        <f t="shared" si="6"/>
        <v>6057</v>
      </c>
      <c r="BU6" s="53">
        <f t="shared" si="6"/>
        <v>10165</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111</v>
      </c>
      <c r="CM6" s="51">
        <f t="shared" ref="CM6:CN6" si="7">CM8</f>
        <v>570340</v>
      </c>
      <c r="CN6" s="51">
        <f t="shared" si="7"/>
        <v>578259</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81</v>
      </c>
      <c r="DL6" s="52">
        <f t="shared" ref="DL6:DT6" si="9">IF(DL8="-",NA(),DL8)</f>
        <v>78.599999999999994</v>
      </c>
      <c r="DM6" s="52">
        <f t="shared" si="9"/>
        <v>82.9</v>
      </c>
      <c r="DN6" s="52">
        <f t="shared" si="9"/>
        <v>75.7</v>
      </c>
      <c r="DO6" s="52">
        <f t="shared" si="9"/>
        <v>96.2</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25">
      <c r="A7" s="37" t="s">
        <v>112</v>
      </c>
      <c r="B7" s="48">
        <f t="shared" ref="B7:X7" si="10">B8</f>
        <v>2021</v>
      </c>
      <c r="C7" s="48">
        <f t="shared" si="10"/>
        <v>232025</v>
      </c>
      <c r="D7" s="48">
        <f t="shared" si="10"/>
        <v>47</v>
      </c>
      <c r="E7" s="48">
        <f t="shared" si="10"/>
        <v>14</v>
      </c>
      <c r="F7" s="48">
        <f t="shared" si="10"/>
        <v>0</v>
      </c>
      <c r="G7" s="48">
        <f t="shared" si="10"/>
        <v>1</v>
      </c>
      <c r="H7" s="48" t="str">
        <f t="shared" si="10"/>
        <v>愛知県　岡崎市</v>
      </c>
      <c r="I7" s="48" t="str">
        <f t="shared" si="10"/>
        <v>篭田公園地下駐車場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41</v>
      </c>
      <c r="S7" s="50" t="str">
        <f t="shared" si="10"/>
        <v>公共施設</v>
      </c>
      <c r="T7" s="50" t="str">
        <f t="shared" si="10"/>
        <v>無</v>
      </c>
      <c r="U7" s="51">
        <f t="shared" si="10"/>
        <v>7780</v>
      </c>
      <c r="V7" s="51">
        <f t="shared" si="10"/>
        <v>210</v>
      </c>
      <c r="W7" s="51">
        <f t="shared" si="10"/>
        <v>200</v>
      </c>
      <c r="X7" s="50" t="str">
        <f t="shared" si="10"/>
        <v>利用料金制</v>
      </c>
      <c r="Y7" s="52">
        <f>Y8</f>
        <v>108.6</v>
      </c>
      <c r="Z7" s="52">
        <f t="shared" ref="Z7:AH7" si="11">Z8</f>
        <v>98.1</v>
      </c>
      <c r="AA7" s="52">
        <f t="shared" si="11"/>
        <v>107.1</v>
      </c>
      <c r="AB7" s="52">
        <f t="shared" si="11"/>
        <v>129.80000000000001</v>
      </c>
      <c r="AC7" s="52">
        <f t="shared" si="11"/>
        <v>146.5</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7.4</v>
      </c>
      <c r="BG7" s="52">
        <f t="shared" ref="BG7:BO7" si="14">BG8</f>
        <v>-2</v>
      </c>
      <c r="BH7" s="52">
        <f t="shared" si="14"/>
        <v>6.6</v>
      </c>
      <c r="BI7" s="52">
        <f t="shared" si="14"/>
        <v>22.9</v>
      </c>
      <c r="BJ7" s="52">
        <f t="shared" si="14"/>
        <v>31.2</v>
      </c>
      <c r="BK7" s="52">
        <f t="shared" si="14"/>
        <v>6.5</v>
      </c>
      <c r="BL7" s="52">
        <f t="shared" si="14"/>
        <v>-0.1</v>
      </c>
      <c r="BM7" s="52">
        <f t="shared" si="14"/>
        <v>-9.8000000000000007</v>
      </c>
      <c r="BN7" s="52">
        <f t="shared" si="14"/>
        <v>-25.9</v>
      </c>
      <c r="BO7" s="52">
        <f t="shared" si="14"/>
        <v>-24.6</v>
      </c>
      <c r="BP7" s="49"/>
      <c r="BQ7" s="53">
        <f>BQ8</f>
        <v>2697</v>
      </c>
      <c r="BR7" s="53">
        <f t="shared" ref="BR7:BZ7" si="15">BR8</f>
        <v>-593</v>
      </c>
      <c r="BS7" s="53">
        <f t="shared" si="15"/>
        <v>2078</v>
      </c>
      <c r="BT7" s="53">
        <f t="shared" si="15"/>
        <v>6057</v>
      </c>
      <c r="BU7" s="53">
        <f t="shared" si="15"/>
        <v>10165</v>
      </c>
      <c r="BV7" s="53">
        <f t="shared" si="15"/>
        <v>17384</v>
      </c>
      <c r="BW7" s="53">
        <f t="shared" si="15"/>
        <v>16973</v>
      </c>
      <c r="BX7" s="53">
        <f t="shared" si="15"/>
        <v>5206</v>
      </c>
      <c r="BY7" s="53">
        <f t="shared" si="15"/>
        <v>2220</v>
      </c>
      <c r="BZ7" s="53">
        <f t="shared" si="15"/>
        <v>3097</v>
      </c>
      <c r="CA7" s="51"/>
      <c r="CB7" s="52" t="s">
        <v>113</v>
      </c>
      <c r="CC7" s="52" t="s">
        <v>113</v>
      </c>
      <c r="CD7" s="52" t="s">
        <v>113</v>
      </c>
      <c r="CE7" s="52" t="s">
        <v>113</v>
      </c>
      <c r="CF7" s="52" t="s">
        <v>113</v>
      </c>
      <c r="CG7" s="52" t="s">
        <v>113</v>
      </c>
      <c r="CH7" s="52" t="s">
        <v>113</v>
      </c>
      <c r="CI7" s="52" t="s">
        <v>113</v>
      </c>
      <c r="CJ7" s="52" t="s">
        <v>113</v>
      </c>
      <c r="CK7" s="52" t="s">
        <v>111</v>
      </c>
      <c r="CL7" s="49"/>
      <c r="CM7" s="51">
        <f>CM8</f>
        <v>570340</v>
      </c>
      <c r="CN7" s="51">
        <f>CN8</f>
        <v>578259</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135.30000000000001</v>
      </c>
      <c r="DF7" s="52">
        <f t="shared" si="16"/>
        <v>108.2</v>
      </c>
      <c r="DG7" s="52">
        <f t="shared" si="16"/>
        <v>117.1</v>
      </c>
      <c r="DH7" s="52">
        <f t="shared" si="16"/>
        <v>145.19999999999999</v>
      </c>
      <c r="DI7" s="52">
        <f t="shared" si="16"/>
        <v>219.9</v>
      </c>
      <c r="DJ7" s="49"/>
      <c r="DK7" s="52">
        <f>DK8</f>
        <v>81</v>
      </c>
      <c r="DL7" s="52">
        <f t="shared" ref="DL7:DT7" si="17">DL8</f>
        <v>78.599999999999994</v>
      </c>
      <c r="DM7" s="52">
        <f t="shared" si="17"/>
        <v>82.9</v>
      </c>
      <c r="DN7" s="52">
        <f t="shared" si="17"/>
        <v>75.7</v>
      </c>
      <c r="DO7" s="52">
        <f t="shared" si="17"/>
        <v>96.2</v>
      </c>
      <c r="DP7" s="52">
        <f t="shared" si="17"/>
        <v>164.4</v>
      </c>
      <c r="DQ7" s="52">
        <f t="shared" si="17"/>
        <v>161.5</v>
      </c>
      <c r="DR7" s="52">
        <f t="shared" si="17"/>
        <v>156.5</v>
      </c>
      <c r="DS7" s="52">
        <f t="shared" si="17"/>
        <v>131</v>
      </c>
      <c r="DT7" s="52">
        <f t="shared" si="17"/>
        <v>136.80000000000001</v>
      </c>
      <c r="DU7" s="49"/>
    </row>
    <row r="8" spans="1:125" s="54" customFormat="1" x14ac:dyDescent="0.25">
      <c r="A8" s="37"/>
      <c r="B8" s="55">
        <v>2021</v>
      </c>
      <c r="C8" s="55">
        <v>232025</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41</v>
      </c>
      <c r="S8" s="57" t="s">
        <v>124</v>
      </c>
      <c r="T8" s="57" t="s">
        <v>125</v>
      </c>
      <c r="U8" s="58">
        <v>7780</v>
      </c>
      <c r="V8" s="58">
        <v>210</v>
      </c>
      <c r="W8" s="58">
        <v>200</v>
      </c>
      <c r="X8" s="57" t="s">
        <v>126</v>
      </c>
      <c r="Y8" s="59">
        <v>108.6</v>
      </c>
      <c r="Z8" s="59">
        <v>98.1</v>
      </c>
      <c r="AA8" s="59">
        <v>107.1</v>
      </c>
      <c r="AB8" s="59">
        <v>129.80000000000001</v>
      </c>
      <c r="AC8" s="59">
        <v>146.5</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7.4</v>
      </c>
      <c r="BG8" s="59">
        <v>-2</v>
      </c>
      <c r="BH8" s="59">
        <v>6.6</v>
      </c>
      <c r="BI8" s="59">
        <v>22.9</v>
      </c>
      <c r="BJ8" s="59">
        <v>31.2</v>
      </c>
      <c r="BK8" s="59">
        <v>6.5</v>
      </c>
      <c r="BL8" s="59">
        <v>-0.1</v>
      </c>
      <c r="BM8" s="59">
        <v>-9.8000000000000007</v>
      </c>
      <c r="BN8" s="59">
        <v>-25.9</v>
      </c>
      <c r="BO8" s="59">
        <v>-24.6</v>
      </c>
      <c r="BP8" s="56">
        <v>0.8</v>
      </c>
      <c r="BQ8" s="60">
        <v>2697</v>
      </c>
      <c r="BR8" s="60">
        <v>-593</v>
      </c>
      <c r="BS8" s="60">
        <v>2078</v>
      </c>
      <c r="BT8" s="61">
        <v>6057</v>
      </c>
      <c r="BU8" s="61">
        <v>10165</v>
      </c>
      <c r="BV8" s="60">
        <v>17384</v>
      </c>
      <c r="BW8" s="60">
        <v>16973</v>
      </c>
      <c r="BX8" s="60">
        <v>5206</v>
      </c>
      <c r="BY8" s="60">
        <v>2220</v>
      </c>
      <c r="BZ8" s="60">
        <v>3097</v>
      </c>
      <c r="CA8" s="58">
        <v>10906</v>
      </c>
      <c r="CB8" s="59" t="s">
        <v>118</v>
      </c>
      <c r="CC8" s="59" t="s">
        <v>118</v>
      </c>
      <c r="CD8" s="59" t="s">
        <v>118</v>
      </c>
      <c r="CE8" s="59" t="s">
        <v>118</v>
      </c>
      <c r="CF8" s="59" t="s">
        <v>118</v>
      </c>
      <c r="CG8" s="59" t="s">
        <v>118</v>
      </c>
      <c r="CH8" s="59" t="s">
        <v>118</v>
      </c>
      <c r="CI8" s="59" t="s">
        <v>118</v>
      </c>
      <c r="CJ8" s="59" t="s">
        <v>118</v>
      </c>
      <c r="CK8" s="59" t="s">
        <v>118</v>
      </c>
      <c r="CL8" s="56" t="s">
        <v>118</v>
      </c>
      <c r="CM8" s="58">
        <v>570340</v>
      </c>
      <c r="CN8" s="58">
        <v>578259</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135.30000000000001</v>
      </c>
      <c r="DF8" s="59">
        <v>108.2</v>
      </c>
      <c r="DG8" s="59">
        <v>117.1</v>
      </c>
      <c r="DH8" s="59">
        <v>145.19999999999999</v>
      </c>
      <c r="DI8" s="59">
        <v>219.9</v>
      </c>
      <c r="DJ8" s="56">
        <v>99.8</v>
      </c>
      <c r="DK8" s="59">
        <v>81</v>
      </c>
      <c r="DL8" s="59">
        <v>78.599999999999994</v>
      </c>
      <c r="DM8" s="59">
        <v>82.9</v>
      </c>
      <c r="DN8" s="59">
        <v>75.7</v>
      </c>
      <c r="DO8" s="59">
        <v>96.2</v>
      </c>
      <c r="DP8" s="59">
        <v>164.4</v>
      </c>
      <c r="DQ8" s="59">
        <v>161.5</v>
      </c>
      <c r="DR8" s="59">
        <v>156.5</v>
      </c>
      <c r="DS8" s="59">
        <v>131</v>
      </c>
      <c r="DT8" s="59">
        <v>136.80000000000001</v>
      </c>
      <c r="DU8" s="56">
        <v>178.5</v>
      </c>
    </row>
    <row r="9" spans="1:125" x14ac:dyDescent="0.2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2023-01-17T07:52:33Z</cp:lastPrinted>
  <dcterms:created xsi:type="dcterms:W3CDTF">2022-12-09T03:27:33Z</dcterms:created>
  <dcterms:modified xsi:type="dcterms:W3CDTF">2023-02-15T01:20:31Z</dcterms:modified>
  <cp:category/>
</cp:coreProperties>
</file>