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909034F6-F487-4C86-ABB6-5771F380415E}" xr6:coauthVersionLast="36" xr6:coauthVersionMax="36" xr10:uidLastSave="{00000000-0000-0000-0000-000000000000}"/>
  <workbookProtection workbookAlgorithmName="SHA-512" workbookHashValue="669D6+samNeKM3TxtZ7WI/7THPEW93j+gJnyGJtxh9hefmZ+0U9BV4DBEvYqb/MfchnQpd6bzb4eCY3GYGsL8A==" workbookSaltValue="XagvBvedFE+WzIXH5DVS5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P10" i="4"/>
  <c r="BB8" i="4"/>
  <c r="AT8" i="4"/>
  <c r="AD8" i="4"/>
  <c r="W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<sst xmlns="http://schemas.openxmlformats.org/spreadsheetml/2006/main" count="231" uniqueCount="119">
  <si>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</si>
  <si>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</si>
  <si>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</si>
  <si>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</si>
  <si>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</si>
  <si>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</si>
  <si>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</si>
  <si>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</si>
  <si>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</si>
  <si>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</si>
  <si>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</si>
  <si>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</si>
  <si>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</si>
  <si>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</si>
  <si>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</si>
  <si>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</si>
  <si>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</si>
  <si>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</si>
  <si>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</si>
  <si>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</si>
  <si>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</si>
  <si>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</si>
  <si>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</si>
  <si>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</si>
  <si>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</si>
  <si>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</si>
  <si>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</si>
  <si>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</si>
  <si>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</si>
  <si>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</si>
  <si>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</si>
  <si>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</si>
  <si>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</si>
  <si>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</si>
  <si>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</si>
  <si>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</si>
  <si>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</si>
  <si>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</si>
  <si>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</si>
  <si>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</si>
  <si>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</si>
  <si>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</si>
  <si>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</si>
  <si>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</si>
  <si>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</si>
  <si>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</si>
  <si>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</si>
  <si>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</si>
  <si>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</si>
  <si>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</si>
  <si>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</si>
  <si>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</si>
  <si>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</si>
  <si>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</si>
  <si>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</si>
  <si>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</si>
  <si>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</si>
  <si>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</si>
  <si>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</si>
  <si>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</si>
  <si>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</si>
  <si>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</si>
  <si>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</si>
  <si>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</si>
  <si>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</si>
  <si>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</si>
  <si>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</si>
  <si>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</si>
  <si>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</si>
  <si>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</si>
  <si>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</si>
  <si>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</si>
  <si>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</si>
  <si>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</si>
  <si>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</si>
  <si>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</si>
  <si>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</si>
  <si>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</si>
  <si>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</si>
  <si>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</si>
  <si>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</si>
  <si>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</si>
  <si>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</si>
  <si>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</si>
  <si>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</si>
  <si>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</si>
  <si>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</si>
  <si>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</si>
  <si>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</si>
  <si>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</si>
  <si>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</si>
  <si>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</si>
  <si>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</si>
  <si>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</si>
  <si>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</si>
  <si>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</si>
  <si>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</si>
  <si>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</si>
  <si>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</si>
  <si>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</si>
  <si>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</si>
  <si>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</si>
  <si>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</si>
  <si>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</si>
  <si>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</si>
  <si>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</si>
  <si>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</si>
  <si>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</si>
  <si>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</si>
  <si>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</si>
  <si>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</si>
  <si>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</si>
  <si>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</si>
  <si>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</si>
  <si>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</si>
  <si>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</si>
  <si>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・①経常収支比率が上昇した。これは支払利息の減少等による費用の減少が一般会計からの繰入金の減少等による収益の減少よりも大きかったためであるが、類似団体平均値よりも低い状態となっている。
・⑤経費回収率は低下している。これは事業所等大口利用者の使用料収益は増加したものの、汚水処理に係る資産の減価償却費が増加したこと等によるものである。類似団体平均値と大幅に乖離しているが、②累積欠損比率では欠損金は発生していない。このことから、一般会計からの基準外繰入金（汚水処理に係る資本費）に依存をしている状態であると考えられる。
・⑧水洗化率は接続戸数の増加で前年度に比べ上昇しているが、類似団体平均値と比べ大きく下回っている。
・①⑤⑧を改善させるため未接続世帯への戸別訪問等を行い、下水道接続の推進強化を続け有収水量を増加させることが重要である。
・④企業債残高対事業規模比率は、新規の借入額よりも償還額が多かったため企業債残高が減少し、対前年度比で改善はされたものの、依然として類似団体平均値を大きく上回っている。
・⑥汚水処理原価は前年度と同値だが、類似団体平均値と比べ高い状態である。
・⑦施設利用率が前年度より低下し、類似団体平均値より下回っている。単独公共下水道区域の排水量が減少しており、処理能力の見直しをする必要があることから、県の流域下水道との統合（広域化）やダウンサイジングを進めていく。</t>
    <phoneticPr fontId="4"/>
  </si>
  <si>
    <t>・①有形固定資産減価償却率及び②管渠老朽化率については、下水道事業の開始がかなり早く、償却が進むとともに老朽化も進行し、類似団体平均値に比べ老朽化した資産の割合が高くなっている。③管渠改善率は前年度に比べ、改良・更新延長が増加したことで上昇し、類似団体平均値と同値となった。今後も改築更新に重点を置き、管渠の長寿命化を図っていく。</t>
    <phoneticPr fontId="4"/>
  </si>
  <si>
    <t>・単独公共下水道区域と流域下水道区域の２種類の区域があり、単独公共下水道区域では主に施設や管渠の改築更新、流域下水道区域では主に整備計画に基づく管布設等の投資を行ってきた。
・経常収支比率は上昇した一方、経費回収率は前年度に新型コロナウイルスの蔓延により減少した大口利用者の使用量が増加したものの低下となり、いずれの数値も依然として類似団体平均値を下回っている。引き続き、区域内での下水道への接続を推進することにより収入の増加を目指すとともに、平成30年度に策定した経営戦略を令和4年度中に見直し、それを踏まえた投資や維持管理を行い経営改善を図っていく。また、毎年度経営戦略のモニタリングを行い経営の健全性等の確認を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</si>
</sst>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0.06</c:v>
                </c:pt>
                <c:pt idx="1">
                  <c:v>0.08</c:v>
                </c:pt>
                <c:pt idx="2">
                  <c:v>0.11</c:v>
                </c:pt>
                <c:pt idx="3">
                  <c:v>0.08</c:v>
                </c:pt>
                <c:pt idx="4">
                  <c:v>0.19</c:v>
                </c:pt>
              </c:numCache>
            </c:numRef>
          </c:val>
          <c:extLst>
            <c:ext xmlns:c16="http://schemas.microsoft.com/office/drawing/2014/chart" uri="{C3380CC4-5D6E-409C-BE32-E72D297353CC}">
              <c16:uniqueId val="{00000000-6624-4A71-B04B-5BFAE425F7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6624-4A71-B04B-5BFAE425F7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43.63</c:v>
                </c:pt>
                <c:pt idx="1">
                  <c:v>43.66</c:v>
                </c:pt>
                <c:pt idx="2">
                  <c:v>43.5</c:v>
                </c:pt>
                <c:pt idx="3">
                  <c:v>42.01</c:v>
                </c:pt>
                <c:pt idx="4">
                  <c:v>40.96</c:v>
                </c:pt>
              </c:numCache>
            </c:numRef>
          </c:val>
          <c:extLst>
            <c:ext xmlns:c16="http://schemas.microsoft.com/office/drawing/2014/chart" uri="{C3380CC4-5D6E-409C-BE32-E72D297353CC}">
              <c16:uniqueId val="{00000000-25CB-40DF-94F9-F0AE8D86B4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25CB-40DF-94F9-F0AE8D86B4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72.290000000000006</c:v>
                </c:pt>
                <c:pt idx="1">
                  <c:v>72.98</c:v>
                </c:pt>
                <c:pt idx="2">
                  <c:v>73.819999999999993</c:v>
                </c:pt>
                <c:pt idx="3">
                  <c:v>74.5</c:v>
                </c:pt>
                <c:pt idx="4">
                  <c:v>75.37</c:v>
                </c:pt>
              </c:numCache>
            </c:numRef>
          </c:val>
          <c:extLst>
            <c:ext xmlns:c16="http://schemas.microsoft.com/office/drawing/2014/chart" uri="{C3380CC4-5D6E-409C-BE32-E72D297353CC}">
              <c16:uniqueId val="{00000000-8819-4C98-B0C6-FEF8BADCFD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8819-4C98-B0C6-FEF8BADCFD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100.5</c:v>
                </c:pt>
                <c:pt idx="1">
                  <c:v>100.79</c:v>
                </c:pt>
                <c:pt idx="2">
                  <c:v>99.87</c:v>
                </c:pt>
                <c:pt idx="3">
                  <c:v>99.32</c:v>
                </c:pt>
                <c:pt idx="4">
                  <c:v>99.91</c:v>
                </c:pt>
              </c:numCache>
            </c:numRef>
          </c:val>
          <c:extLst>
            <c:ext xmlns:c16="http://schemas.microsoft.com/office/drawing/2014/chart" uri="{C3380CC4-5D6E-409C-BE32-E72D297353CC}">
              <c16:uniqueId val="{00000000-0821-4CDA-B40E-C183DA7F70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0821-4CDA-B40E-C183DA7F70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33.950000000000003</c:v>
                </c:pt>
                <c:pt idx="1">
                  <c:v>35</c:v>
                </c:pt>
                <c:pt idx="2">
                  <c:v>36.39</c:v>
                </c:pt>
                <c:pt idx="3">
                  <c:v>37.89</c:v>
                </c:pt>
                <c:pt idx="4">
                  <c:v>39.29</c:v>
                </c:pt>
              </c:numCache>
            </c:numRef>
          </c:val>
          <c:extLst>
            <c:ext xmlns:c16="http://schemas.microsoft.com/office/drawing/2014/chart" uri="{C3380CC4-5D6E-409C-BE32-E72D297353CC}">
              <c16:uniqueId val="{00000000-A773-4493-A56A-767E25025F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A773-4493-A56A-767E25025F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14.31</c:v>
                </c:pt>
                <c:pt idx="1">
                  <c:v>14.67</c:v>
                </c:pt>
                <c:pt idx="2">
                  <c:v>15.2</c:v>
                </c:pt>
                <c:pt idx="3">
                  <c:v>15.45</c:v>
                </c:pt>
                <c:pt idx="4">
                  <c:v>15.44</c:v>
                </c:pt>
              </c:numCache>
            </c:numRef>
          </c:val>
          <c:extLst>
            <c:ext xmlns:c16="http://schemas.microsoft.com/office/drawing/2014/chart" uri="{C3380CC4-5D6E-409C-BE32-E72D297353CC}">
              <c16:uniqueId val="{00000000-16AB-4A54-9F0C-E2BADE67A8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16AB-4A54-9F0C-E2BADE67A8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1F-4B0C-9AE4-B7AE9AC653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821F-4B0C-9AE4-B7AE9AC653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104.88</c:v>
                </c:pt>
                <c:pt idx="1">
                  <c:v>107.95</c:v>
                </c:pt>
                <c:pt idx="2">
                  <c:v>105.32</c:v>
                </c:pt>
                <c:pt idx="3">
                  <c:v>106.41</c:v>
                </c:pt>
                <c:pt idx="4">
                  <c:v>103.57</c:v>
                </c:pt>
              </c:numCache>
            </c:numRef>
          </c:val>
          <c:extLst>
            <c:ext xmlns:c16="http://schemas.microsoft.com/office/drawing/2014/chart" uri="{C3380CC4-5D6E-409C-BE32-E72D297353CC}">
              <c16:uniqueId val="{00000000-DA14-4DCF-B54A-D5AE02AC72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DA14-4DCF-B54A-D5AE02AC72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3167.62</c:v>
                </c:pt>
                <c:pt idx="1">
                  <c:v>2906.2</c:v>
                </c:pt>
                <c:pt idx="2">
                  <c:v>2867.11</c:v>
                </c:pt>
                <c:pt idx="3">
                  <c:v>2863.66</c:v>
                </c:pt>
                <c:pt idx="4">
                  <c:v>2786.63</c:v>
                </c:pt>
              </c:numCache>
            </c:numRef>
          </c:val>
          <c:extLst>
            <c:ext xmlns:c16="http://schemas.microsoft.com/office/drawing/2014/chart" uri="{C3380CC4-5D6E-409C-BE32-E72D297353CC}">
              <c16:uniqueId val="{00000000-5D6A-4946-8183-4BA0786CAB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5D6A-4946-8183-4BA0786CAB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62.21</c:v>
                </c:pt>
                <c:pt idx="1">
                  <c:v>66.569999999999993</c:v>
                </c:pt>
                <c:pt idx="2">
                  <c:v>66.540000000000006</c:v>
                </c:pt>
                <c:pt idx="3">
                  <c:v>66.489999999999995</c:v>
                </c:pt>
                <c:pt idx="4">
                  <c:v>66.31</c:v>
                </c:pt>
              </c:numCache>
            </c:numRef>
          </c:val>
          <c:extLst>
            <c:ext xmlns:c16="http://schemas.microsoft.com/office/drawing/2014/chart" uri="{C3380CC4-5D6E-409C-BE32-E72D297353CC}">
              <c16:uniqueId val="{00000000-3ABE-4919-9244-6F3986EF8A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3ABE-4919-9244-6F3986EF8A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6943-4F56-8314-0AACAF30C8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6943-4F56-8314-0AACAF30C8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一宮市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Ac1</v>
      </c>
      <c r="X8" s="35"/>
      <c r="Y8" s="35"/>
      <c r="Z8" s="35"/>
      <c r="AA8" s="35"/>
      <c r="AB8" s="35"/>
      <c r="AC8" s="35"/>
      <c r="AD8" s="36" t="str">
        <f>データ!$M$6</f>
        <v>自治体職員</v>
      </c>
      <c r="AE8" s="36"/>
      <c r="AF8" s="36"/>
      <c r="AG8" s="36"/>
      <c r="AH8" s="36"/>
      <c r="AI8" s="36"/>
      <c r="AJ8" s="36"/>
      <c r="AK8" s="3"/>
      <c r="AL8" s="37">
        <f>データ!S6</f>
        <v>382349</v>
      </c>
      <c r="AM8" s="37"/>
      <c r="AN8" s="37"/>
      <c r="AO8" s="37"/>
      <c r="AP8" s="37"/>
      <c r="AQ8" s="37"/>
      <c r="AR8" s="37"/>
      <c r="AS8" s="37"/>
      <c r="AT8" s="38">
        <f>データ!T6</f>
        <v>113.82</v>
      </c>
      <c r="AU8" s="38"/>
      <c r="AV8" s="38"/>
      <c r="AW8" s="38"/>
      <c r="AX8" s="38"/>
      <c r="AY8" s="38"/>
      <c r="AZ8" s="38"/>
      <c r="BA8" s="38"/>
      <c r="BB8" s="38">
        <f>データ!U6</f>
        <v>3359.24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45.97</v>
      </c>
      <c r="J10" s="38"/>
      <c r="K10" s="38"/>
      <c r="L10" s="38"/>
      <c r="M10" s="38"/>
      <c r="N10" s="38"/>
      <c r="O10" s="38"/>
      <c r="P10" s="38">
        <f>データ!P6</f>
        <v>68.69</v>
      </c>
      <c r="Q10" s="38"/>
      <c r="R10" s="38"/>
      <c r="S10" s="38"/>
      <c r="T10" s="38"/>
      <c r="U10" s="38"/>
      <c r="V10" s="38"/>
      <c r="W10" s="38">
        <f>データ!Q6</f>
        <v>75.599999999999994</v>
      </c>
      <c r="X10" s="38"/>
      <c r="Y10" s="38"/>
      <c r="Z10" s="38"/>
      <c r="AA10" s="38"/>
      <c r="AB10" s="38"/>
      <c r="AC10" s="38"/>
      <c r="AD10" s="37">
        <f>データ!R6</f>
        <v>2019</v>
      </c>
      <c r="AE10" s="37"/>
      <c r="AF10" s="37"/>
      <c r="AG10" s="37"/>
      <c r="AH10" s="37"/>
      <c r="AI10" s="37"/>
      <c r="AJ10" s="37"/>
      <c r="AK10" s="2"/>
      <c r="AL10" s="37">
        <f>データ!V6</f>
        <v>261970</v>
      </c>
      <c r="AM10" s="37"/>
      <c r="AN10" s="37"/>
      <c r="AO10" s="37"/>
      <c r="AP10" s="37"/>
      <c r="AQ10" s="37"/>
      <c r="AR10" s="37"/>
      <c r="AS10" s="37"/>
      <c r="AT10" s="38">
        <f>データ!W6</f>
        <v>42.86</v>
      </c>
      <c r="AU10" s="38"/>
      <c r="AV10" s="38"/>
      <c r="AW10" s="38"/>
      <c r="AX10" s="38"/>
      <c r="AY10" s="38"/>
      <c r="AZ10" s="38"/>
      <c r="BA10" s="38"/>
      <c r="BB10" s="38">
        <f>データ!X6</f>
        <v>6112.23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YybT1l1QPcyFtGEQYVtsNUrSy6ToNWyoYFAOfcu5A9A3Xsqv8exJeN/6JsvyawbUHae/ZGVsBgHFmc8qie+FQ==" saltValue="bdD332OYjDMs32MEbOZ6x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232033</v>
      </c>
      <c r="D6" s="19">
        <f t="shared" si="3"/>
        <v>46</v>
      </c>
      <c r="E6" s="19">
        <f t="shared" si="3"/>
        <v>17</v>
      </c>
      <c r="F6" s="19">
        <f t="shared" si="3"/>
        <v>1</v>
      </c>
      <c r="G6" s="19">
        <f t="shared" si="3"/>
        <v>0</v>
      </c>
      <c r="H6" s="19" t="str">
        <f t="shared" si="3"/>
        <v>愛知県　一宮市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45.97</v>
      </c>
      <c r="P6" s="20">
        <f t="shared" si="3"/>
        <v>68.69</v>
      </c>
      <c r="Q6" s="20">
        <f t="shared" si="3"/>
        <v>75.599999999999994</v>
      </c>
      <c r="R6" s="20">
        <f t="shared" si="3"/>
        <v>2019</v>
      </c>
      <c r="S6" s="20">
        <f t="shared" si="3"/>
        <v>382349</v>
      </c>
      <c r="T6" s="20">
        <f t="shared" si="3"/>
        <v>113.82</v>
      </c>
      <c r="U6" s="20">
        <f t="shared" si="3"/>
        <v>3359.24</v>
      </c>
      <c r="V6" s="20">
        <f t="shared" si="3"/>
        <v>261970</v>
      </c>
      <c r="W6" s="20">
        <f t="shared" si="3"/>
        <v>42.86</v>
      </c>
      <c r="X6" s="20">
        <f t="shared" si="3"/>
        <v>6112.23</v>
      </c>
      <c r="Y6" s="21">
        <f>IF(Y7="",NA(),Y7)</f>
        <v>100.5</v>
      </c>
      <c r="Z6" s="21">
        <f t="shared" ref="Z6:AH6" si="4">IF(Z7="",NA(),Z7)</f>
        <v>100.79</v>
      </c>
      <c r="AA6" s="21">
        <f t="shared" si="4"/>
        <v>99.87</v>
      </c>
      <c r="AB6" s="21">
        <f t="shared" si="4"/>
        <v>99.32</v>
      </c>
      <c r="AC6" s="21">
        <f t="shared" si="4"/>
        <v>99.91</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104.88</v>
      </c>
      <c r="AV6" s="21">
        <f t="shared" ref="AV6:BD6" si="6">IF(AV7="",NA(),AV7)</f>
        <v>107.95</v>
      </c>
      <c r="AW6" s="21">
        <f t="shared" si="6"/>
        <v>105.32</v>
      </c>
      <c r="AX6" s="21">
        <f t="shared" si="6"/>
        <v>106.41</v>
      </c>
      <c r="AY6" s="21">
        <f t="shared" si="6"/>
        <v>103.57</v>
      </c>
      <c r="AZ6" s="21">
        <f t="shared" si="6"/>
        <v>65.83</v>
      </c>
      <c r="BA6" s="21">
        <f t="shared" si="6"/>
        <v>72.22</v>
      </c>
      <c r="BB6" s="21">
        <f t="shared" si="6"/>
        <v>73.02</v>
      </c>
      <c r="BC6" s="21">
        <f t="shared" si="6"/>
        <v>72.930000000000007</v>
      </c>
      <c r="BD6" s="21">
        <f t="shared" si="6"/>
        <v>80.08</v>
      </c>
      <c r="BE6" s="20" t="str">
        <f>IF(BE7="","",IF(BE7="-","【-】","【"&amp;SUBSTITUTE(TEXT(BE7,"#,##0.00"),"-","△")&amp;"】"))</f>
        <v>【71.39】</v>
      </c>
      <c r="BF6" s="21">
        <f>IF(BF7="",NA(),BF7)</f>
        <v>3167.62</v>
      </c>
      <c r="BG6" s="21">
        <f t="shared" ref="BG6:BO6" si="7">IF(BG7="",NA(),BG7)</f>
        <v>2906.2</v>
      </c>
      <c r="BH6" s="21">
        <f t="shared" si="7"/>
        <v>2867.11</v>
      </c>
      <c r="BI6" s="21">
        <f t="shared" si="7"/>
        <v>2863.66</v>
      </c>
      <c r="BJ6" s="21">
        <f t="shared" si="7"/>
        <v>2786.63</v>
      </c>
      <c r="BK6" s="21">
        <f t="shared" si="7"/>
        <v>805.14</v>
      </c>
      <c r="BL6" s="21">
        <f t="shared" si="7"/>
        <v>730.93</v>
      </c>
      <c r="BM6" s="21">
        <f t="shared" si="7"/>
        <v>708.89</v>
      </c>
      <c r="BN6" s="21">
        <f t="shared" si="7"/>
        <v>730.52</v>
      </c>
      <c r="BO6" s="21">
        <f t="shared" si="7"/>
        <v>672.33</v>
      </c>
      <c r="BP6" s="20" t="str">
        <f>IF(BP7="","",IF(BP7="-","【-】","【"&amp;SUBSTITUTE(TEXT(BP7,"#,##0.00"),"-","△")&amp;"】"))</f>
        <v>【669.11】</v>
      </c>
      <c r="BQ6" s="21">
        <f>IF(BQ7="",NA(),BQ7)</f>
        <v>62.21</v>
      </c>
      <c r="BR6" s="21">
        <f t="shared" ref="BR6:BZ6" si="8">IF(BR7="",NA(),BR7)</f>
        <v>66.569999999999993</v>
      </c>
      <c r="BS6" s="21">
        <f t="shared" si="8"/>
        <v>66.540000000000006</v>
      </c>
      <c r="BT6" s="21">
        <f t="shared" si="8"/>
        <v>66.489999999999995</v>
      </c>
      <c r="BU6" s="21">
        <f t="shared" si="8"/>
        <v>66.31</v>
      </c>
      <c r="BV6" s="21">
        <f t="shared" si="8"/>
        <v>100.22</v>
      </c>
      <c r="BW6" s="21">
        <f t="shared" si="8"/>
        <v>98.09</v>
      </c>
      <c r="BX6" s="21">
        <f t="shared" si="8"/>
        <v>97.91</v>
      </c>
      <c r="BY6" s="21">
        <f t="shared" si="8"/>
        <v>98.61</v>
      </c>
      <c r="BZ6" s="21">
        <f t="shared" si="8"/>
        <v>98.75</v>
      </c>
      <c r="CA6" s="20" t="str">
        <f>IF(CA7="","",IF(CA7="-","【-】","【"&amp;SUBSTITUTE(TEXT(CA7,"#,##0.00"),"-","△")&amp;"】"))</f>
        <v>【99.73】</v>
      </c>
      <c r="CB6" s="21">
        <f>IF(CB7="",NA(),CB7)</f>
        <v>150</v>
      </c>
      <c r="CC6" s="21">
        <f t="shared" ref="CC6:CK6" si="9">IF(CC7="",NA(),CC7)</f>
        <v>150</v>
      </c>
      <c r="CD6" s="21">
        <f t="shared" si="9"/>
        <v>150</v>
      </c>
      <c r="CE6" s="21">
        <f t="shared" si="9"/>
        <v>150</v>
      </c>
      <c r="CF6" s="21">
        <f t="shared" si="9"/>
        <v>150</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43.63</v>
      </c>
      <c r="CN6" s="21">
        <f t="shared" ref="CN6:CV6" si="10">IF(CN7="",NA(),CN7)</f>
        <v>43.66</v>
      </c>
      <c r="CO6" s="21">
        <f t="shared" si="10"/>
        <v>43.5</v>
      </c>
      <c r="CP6" s="21">
        <f t="shared" si="10"/>
        <v>42.01</v>
      </c>
      <c r="CQ6" s="21">
        <f t="shared" si="10"/>
        <v>40.96</v>
      </c>
      <c r="CR6" s="21">
        <f t="shared" si="10"/>
        <v>61.54</v>
      </c>
      <c r="CS6" s="21">
        <f t="shared" si="10"/>
        <v>61.93</v>
      </c>
      <c r="CT6" s="21">
        <f t="shared" si="10"/>
        <v>61.32</v>
      </c>
      <c r="CU6" s="21">
        <f t="shared" si="10"/>
        <v>61.7</v>
      </c>
      <c r="CV6" s="21">
        <f t="shared" si="10"/>
        <v>63.04</v>
      </c>
      <c r="CW6" s="20" t="str">
        <f>IF(CW7="","",IF(CW7="-","【-】","【"&amp;SUBSTITUTE(TEXT(CW7,"#,##0.00"),"-","△")&amp;"】"))</f>
        <v>【59.99】</v>
      </c>
      <c r="CX6" s="21">
        <f>IF(CX7="",NA(),CX7)</f>
        <v>72.290000000000006</v>
      </c>
      <c r="CY6" s="21">
        <f t="shared" ref="CY6:DG6" si="11">IF(CY7="",NA(),CY7)</f>
        <v>72.98</v>
      </c>
      <c r="CZ6" s="21">
        <f t="shared" si="11"/>
        <v>73.819999999999993</v>
      </c>
      <c r="DA6" s="21">
        <f t="shared" si="11"/>
        <v>74.5</v>
      </c>
      <c r="DB6" s="21">
        <f t="shared" si="11"/>
        <v>75.37</v>
      </c>
      <c r="DC6" s="21">
        <f t="shared" si="11"/>
        <v>94.13</v>
      </c>
      <c r="DD6" s="21">
        <f t="shared" si="11"/>
        <v>94.45</v>
      </c>
      <c r="DE6" s="21">
        <f t="shared" si="11"/>
        <v>94.58</v>
      </c>
      <c r="DF6" s="21">
        <f t="shared" si="11"/>
        <v>94.56</v>
      </c>
      <c r="DG6" s="21">
        <f t="shared" si="11"/>
        <v>94.75</v>
      </c>
      <c r="DH6" s="20" t="str">
        <f>IF(DH7="","",IF(DH7="-","【-】","【"&amp;SUBSTITUTE(TEXT(DH7,"#,##0.00"),"-","△")&amp;"】"))</f>
        <v>【95.72】</v>
      </c>
      <c r="DI6" s="21">
        <f>IF(DI7="",NA(),DI7)</f>
        <v>33.950000000000003</v>
      </c>
      <c r="DJ6" s="21">
        <f t="shared" ref="DJ6:DR6" si="12">IF(DJ7="",NA(),DJ7)</f>
        <v>35</v>
      </c>
      <c r="DK6" s="21">
        <f t="shared" si="12"/>
        <v>36.39</v>
      </c>
      <c r="DL6" s="21">
        <f t="shared" si="12"/>
        <v>37.89</v>
      </c>
      <c r="DM6" s="21">
        <f t="shared" si="12"/>
        <v>39.29</v>
      </c>
      <c r="DN6" s="21">
        <f t="shared" si="12"/>
        <v>30.11</v>
      </c>
      <c r="DO6" s="21">
        <f t="shared" si="12"/>
        <v>30.45</v>
      </c>
      <c r="DP6" s="21">
        <f t="shared" si="12"/>
        <v>31.01</v>
      </c>
      <c r="DQ6" s="21">
        <f t="shared" si="12"/>
        <v>28.87</v>
      </c>
      <c r="DR6" s="21">
        <f t="shared" si="12"/>
        <v>31.34</v>
      </c>
      <c r="DS6" s="20" t="str">
        <f>IF(DS7="","",IF(DS7="-","【-】","【"&amp;SUBSTITUTE(TEXT(DS7,"#,##0.00"),"-","△")&amp;"】"))</f>
        <v>【38.17】</v>
      </c>
      <c r="DT6" s="21">
        <f>IF(DT7="",NA(),DT7)</f>
        <v>14.31</v>
      </c>
      <c r="DU6" s="21">
        <f t="shared" ref="DU6:EC6" si="13">IF(DU7="",NA(),DU7)</f>
        <v>14.67</v>
      </c>
      <c r="DV6" s="21">
        <f t="shared" si="13"/>
        <v>15.2</v>
      </c>
      <c r="DW6" s="21">
        <f t="shared" si="13"/>
        <v>15.45</v>
      </c>
      <c r="DX6" s="21">
        <f t="shared" si="13"/>
        <v>15.44</v>
      </c>
      <c r="DY6" s="21">
        <f t="shared" si="13"/>
        <v>4.54</v>
      </c>
      <c r="DZ6" s="21">
        <f t="shared" si="13"/>
        <v>4.8499999999999996</v>
      </c>
      <c r="EA6" s="21">
        <f t="shared" si="13"/>
        <v>4.95</v>
      </c>
      <c r="EB6" s="21">
        <f t="shared" si="13"/>
        <v>5.64</v>
      </c>
      <c r="EC6" s="21">
        <f t="shared" si="13"/>
        <v>6.43</v>
      </c>
      <c r="ED6" s="20" t="str">
        <f>IF(ED7="","",IF(ED7="-","【-】","【"&amp;SUBSTITUTE(TEXT(ED7,"#,##0.00"),"-","△")&amp;"】"))</f>
        <v>【6.54】</v>
      </c>
      <c r="EE6" s="21">
        <f>IF(EE7="",NA(),EE7)</f>
        <v>0.06</v>
      </c>
      <c r="EF6" s="21">
        <f t="shared" ref="EF6:EN6" si="14">IF(EF7="",NA(),EF7)</f>
        <v>0.08</v>
      </c>
      <c r="EG6" s="21">
        <f t="shared" si="14"/>
        <v>0.11</v>
      </c>
      <c r="EH6" s="21">
        <f t="shared" si="14"/>
        <v>0.08</v>
      </c>
      <c r="EI6" s="21">
        <f t="shared" si="14"/>
        <v>0.19</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232033</v>
      </c>
      <c r="D7" s="23">
        <v>46</v>
      </c>
      <c r="E7" s="23">
        <v>17</v>
      </c>
      <c r="F7" s="23">
        <v>1</v>
      </c>
      <c r="G7" s="23">
        <v>0</v>
      </c>
      <c r="H7" s="23" t="s">
        <v>96</v>
      </c>
      <c r="I7" s="23" t="s">
        <v>97</v>
      </c>
      <c r="J7" s="23" t="s">
        <v>98</v>
      </c>
      <c r="K7" s="23" t="s">
        <v>99</v>
      </c>
      <c r="L7" s="23" t="s">
        <v>100</v>
      </c>
      <c r="M7" s="23" t="s">
        <v>101</v>
      </c>
      <c r="N7" s="24" t="s">
        <v>102</v>
      </c>
      <c r="O7" s="24">
        <v>45.97</v>
      </c>
      <c r="P7" s="24">
        <v>68.69</v>
      </c>
      <c r="Q7" s="24">
        <v>75.599999999999994</v>
      </c>
      <c r="R7" s="24">
        <v>2019</v>
      </c>
      <c r="S7" s="24">
        <v>382349</v>
      </c>
      <c r="T7" s="24">
        <v>113.82</v>
      </c>
      <c r="U7" s="24">
        <v>3359.24</v>
      </c>
      <c r="V7" s="24">
        <v>261970</v>
      </c>
      <c r="W7" s="24">
        <v>42.86</v>
      </c>
      <c r="X7" s="24">
        <v>6112.23</v>
      </c>
      <c r="Y7" s="24">
        <v>100.5</v>
      </c>
      <c r="Z7" s="24">
        <v>100.79</v>
      </c>
      <c r="AA7" s="24">
        <v>99.87</v>
      </c>
      <c r="AB7" s="24">
        <v>99.32</v>
      </c>
      <c r="AC7" s="24">
        <v>99.91</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104.88</v>
      </c>
      <c r="AV7" s="24">
        <v>107.95</v>
      </c>
      <c r="AW7" s="24">
        <v>105.32</v>
      </c>
      <c r="AX7" s="24">
        <v>106.41</v>
      </c>
      <c r="AY7" s="24">
        <v>103.57</v>
      </c>
      <c r="AZ7" s="24">
        <v>65.83</v>
      </c>
      <c r="BA7" s="24">
        <v>72.22</v>
      </c>
      <c r="BB7" s="24">
        <v>73.02</v>
      </c>
      <c r="BC7" s="24">
        <v>72.930000000000007</v>
      </c>
      <c r="BD7" s="24">
        <v>80.08</v>
      </c>
      <c r="BE7" s="24">
        <v>71.39</v>
      </c>
      <c r="BF7" s="24">
        <v>3167.62</v>
      </c>
      <c r="BG7" s="24">
        <v>2906.2</v>
      </c>
      <c r="BH7" s="24">
        <v>2867.11</v>
      </c>
      <c r="BI7" s="24">
        <v>2863.66</v>
      </c>
      <c r="BJ7" s="24">
        <v>2786.63</v>
      </c>
      <c r="BK7" s="24">
        <v>805.14</v>
      </c>
      <c r="BL7" s="24">
        <v>730.93</v>
      </c>
      <c r="BM7" s="24">
        <v>708.89</v>
      </c>
      <c r="BN7" s="24">
        <v>730.52</v>
      </c>
      <c r="BO7" s="24">
        <v>672.33</v>
      </c>
      <c r="BP7" s="24">
        <v>669.11</v>
      </c>
      <c r="BQ7" s="24">
        <v>62.21</v>
      </c>
      <c r="BR7" s="24">
        <v>66.569999999999993</v>
      </c>
      <c r="BS7" s="24">
        <v>66.540000000000006</v>
      </c>
      <c r="BT7" s="24">
        <v>66.489999999999995</v>
      </c>
      <c r="BU7" s="24">
        <v>66.31</v>
      </c>
      <c r="BV7" s="24">
        <v>100.22</v>
      </c>
      <c r="BW7" s="24">
        <v>98.09</v>
      </c>
      <c r="BX7" s="24">
        <v>97.91</v>
      </c>
      <c r="BY7" s="24">
        <v>98.61</v>
      </c>
      <c r="BZ7" s="24">
        <v>98.75</v>
      </c>
      <c r="CA7" s="24">
        <v>99.73</v>
      </c>
      <c r="CB7" s="24">
        <v>150</v>
      </c>
      <c r="CC7" s="24">
        <v>150</v>
      </c>
      <c r="CD7" s="24">
        <v>150</v>
      </c>
      <c r="CE7" s="24">
        <v>150</v>
      </c>
      <c r="CF7" s="24">
        <v>150</v>
      </c>
      <c r="CG7" s="24">
        <v>144.79</v>
      </c>
      <c r="CH7" s="24">
        <v>146.08000000000001</v>
      </c>
      <c r="CI7" s="24">
        <v>144.11000000000001</v>
      </c>
      <c r="CJ7" s="24">
        <v>141.24</v>
      </c>
      <c r="CK7" s="24">
        <v>142.03</v>
      </c>
      <c r="CL7" s="24">
        <v>134.97999999999999</v>
      </c>
      <c r="CM7" s="24">
        <v>43.63</v>
      </c>
      <c r="CN7" s="24">
        <v>43.66</v>
      </c>
      <c r="CO7" s="24">
        <v>43.5</v>
      </c>
      <c r="CP7" s="24">
        <v>42.01</v>
      </c>
      <c r="CQ7" s="24">
        <v>40.96</v>
      </c>
      <c r="CR7" s="24">
        <v>61.54</v>
      </c>
      <c r="CS7" s="24">
        <v>61.93</v>
      </c>
      <c r="CT7" s="24">
        <v>61.32</v>
      </c>
      <c r="CU7" s="24">
        <v>61.7</v>
      </c>
      <c r="CV7" s="24">
        <v>63.04</v>
      </c>
      <c r="CW7" s="24">
        <v>59.99</v>
      </c>
      <c r="CX7" s="24">
        <v>72.290000000000006</v>
      </c>
      <c r="CY7" s="24">
        <v>72.98</v>
      </c>
      <c r="CZ7" s="24">
        <v>73.819999999999993</v>
      </c>
      <c r="DA7" s="24">
        <v>74.5</v>
      </c>
      <c r="DB7" s="24">
        <v>75.37</v>
      </c>
      <c r="DC7" s="24">
        <v>94.13</v>
      </c>
      <c r="DD7" s="24">
        <v>94.45</v>
      </c>
      <c r="DE7" s="24">
        <v>94.58</v>
      </c>
      <c r="DF7" s="24">
        <v>94.56</v>
      </c>
      <c r="DG7" s="24">
        <v>94.75</v>
      </c>
      <c r="DH7" s="24">
        <v>95.72</v>
      </c>
      <c r="DI7" s="24">
        <v>33.950000000000003</v>
      </c>
      <c r="DJ7" s="24">
        <v>35</v>
      </c>
      <c r="DK7" s="24">
        <v>36.39</v>
      </c>
      <c r="DL7" s="24">
        <v>37.89</v>
      </c>
      <c r="DM7" s="24">
        <v>39.29</v>
      </c>
      <c r="DN7" s="24">
        <v>30.11</v>
      </c>
      <c r="DO7" s="24">
        <v>30.45</v>
      </c>
      <c r="DP7" s="24">
        <v>31.01</v>
      </c>
      <c r="DQ7" s="24">
        <v>28.87</v>
      </c>
      <c r="DR7" s="24">
        <v>31.34</v>
      </c>
      <c r="DS7" s="24">
        <v>38.17</v>
      </c>
      <c r="DT7" s="24">
        <v>14.31</v>
      </c>
      <c r="DU7" s="24">
        <v>14.67</v>
      </c>
      <c r="DV7" s="24">
        <v>15.2</v>
      </c>
      <c r="DW7" s="24">
        <v>15.45</v>
      </c>
      <c r="DX7" s="24">
        <v>15.44</v>
      </c>
      <c r="DY7" s="24">
        <v>4.54</v>
      </c>
      <c r="DZ7" s="24">
        <v>4.8499999999999996</v>
      </c>
      <c r="EA7" s="24">
        <v>4.95</v>
      </c>
      <c r="EB7" s="24">
        <v>5.64</v>
      </c>
      <c r="EC7" s="24">
        <v>6.43</v>
      </c>
      <c r="ED7" s="24">
        <v>6.54</v>
      </c>
      <c r="EE7" s="24">
        <v>0.06</v>
      </c>
      <c r="EF7" s="24">
        <v>0.08</v>
      </c>
      <c r="EG7" s="24">
        <v>0.11</v>
      </c>
      <c r="EH7" s="24">
        <v>0.08</v>
      </c>
      <c r="EI7" s="24">
        <v>0.19</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2023-01-12T23:31:26Z</dcterms:created>
  <dcterms:modified xsi:type="dcterms:W3CDTF">2023-01-26T05:38:29Z</dcterms:modified>
  <cp:category/>
</cp:coreProperties>
</file>