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35EC4FB4-8435-4CA2-BDD3-81FD35EDFE0D}" xr6:coauthVersionLast="47" xr6:coauthVersionMax="47" xr10:uidLastSave="{00000000-0000-0000-0000-000000000000}"/>
  <workbookProtection workbookAlgorithmName="SHA-512" workbookHashValue="5MEDU+/D9/ZtpYOAVpe+2lL0QicTEAUaKJEOgFxWxzwk3bZaA6tgY75TtaBhdXZjFey2fu/euLbAGN87SnD0mw==" workbookSaltValue="KpJX2OGmIxOlYh2ny/aSo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T10" i="4"/>
  <c r="AL10" i="4"/>
  <c r="BB8" i="4"/>
  <c r="AT8" i="4"/>
  <c r="AL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<sst xmlns="http://schemas.openxmlformats.org/spreadsheetml/2006/main" count="228" uniqueCount="114">
  <si>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</si>
  <si>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</si>
  <si>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</si>
  <si>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</si>
  <si>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</si>
  <si>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</si>
  <si>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</si>
  <si>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</si>
  <si>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</si>
  <si>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</si>
  <si>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</si>
  <si>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</si>
  <si>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</si>
  <si>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</si>
  <si>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</si>
  <si>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</si>
  <si>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</si>
  <si>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</si>
  <si>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</si>
  <si>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</si>
  <si>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</si>
  <si>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</si>
  <si>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</si>
  <si>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</si>
  <si>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</si>
  <si>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</si>
  <si>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</si>
  <si>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</si>
  <si>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</si>
  <si>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</si>
  <si>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</si>
  <si>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</si>
  <si>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</si>
  <si>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</si>
  <si>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</si>
  <si>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</si>
  <si>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</si>
  <si>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</si>
  <si>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</si>
  <si>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</si>
  <si>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</si>
  <si>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</si>
  <si>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</si>
  <si>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</si>
  <si>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</si>
  <si>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</si>
  <si>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</si>
  <si>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</si>
  <si>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</si>
  <si>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</si>
  <si>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</si>
  <si>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</si>
  <si>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</si>
  <si>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</si>
  <si>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</si>
  <si>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</si>
  <si>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</si>
  <si>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</si>
  <si>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</si>
  <si>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</si>
  <si>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</si>
  <si>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</si>
  <si>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</si>
  <si>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</si>
  <si>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</si>
  <si>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</si>
  <si>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</si>
  <si>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</si>
  <si>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</si>
  <si>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</si>
  <si>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</si>
  <si>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</si>
  <si>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</si>
  <si>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</si>
  <si>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</si>
  <si>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</si>
  <si>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</si>
  <si>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</si>
  <si>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</si>
  <si>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</si>
  <si>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</si>
  <si>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</si>
  <si>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</si>
  <si>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</si>
  <si>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</si>
  <si>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</si>
  <si>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</si>
  <si>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</si>
  <si>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</si>
  <si>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</si>
  <si>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</si>
  <si>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</si>
  <si>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</si>
  <si>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</si>
  <si>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</si>
  <si>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</si>
  <si>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</si>
  <si>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</si>
  <si>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</si>
  <si>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</si>
  <si>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</si>
  <si>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</si>
  <si>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</si>
  <si>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</si>
  <si>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</si>
  <si>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</si>
  <si>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</si>
  <si>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</si>
  <si>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</si>
  <si>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</si>
  <si>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</si>
  <si>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給水収益が減少（前年比△約4,404万円）したものの、前年度に発生した配水場支障移転事業に係る費用及び負担金の収入が無くなったことにより、前年度比0.75ポイント上昇しました。今後も給水収益の改善を中心に取り組み、100%以上の数値を維持するように努める必要があります。
　③流動比率は、年度末時点での未払金が減少したことにより上昇しました。流動資産の内、96.7%が現預金であり、有事の際に備えた現預金が保有できています。
　④企業債残高対給水収益比率は、新規の借入れをしていないことから、毎期減少しており、類似団体平均と比較して良好な値を継続しています。
　⑤料金回収率、⑥給水原価は、上記①の一時的な費用増加が落ち着き、類似団体平均よりも良好な値に戻りました。給水に係る費用を抑えた上で、適切な料金回収ができていることを示しています。
　⑦施設利用率は、類似団体平均よりも良好な値で推移しており、限られた施設を効率的に活用できていると言えます。
　⑧有収率は、水質管理のために定期放水を行っていた浄水場を、令和2年12月1日に休止したことにより、定期放水量が減少し、有収率が前年度比2.53ポイント上昇しました。今後も計画的な管路更新や、漏水調査等による漏水対策を行うことで、有収率の向上に努める必要があります。</t>
    <rPh sb="15" eb="17">
      <t>ゲンショウ</t>
    </rPh>
    <rPh sb="37" eb="40">
      <t>ゼンネンド</t>
    </rPh>
    <rPh sb="41" eb="43">
      <t>ハッセイ</t>
    </rPh>
    <rPh sb="45" eb="47">
      <t>ハイスイ</t>
    </rPh>
    <rPh sb="47" eb="48">
      <t>ジョウ</t>
    </rPh>
    <rPh sb="48" eb="50">
      <t>シショウ</t>
    </rPh>
    <rPh sb="50" eb="52">
      <t>イテン</t>
    </rPh>
    <rPh sb="52" eb="54">
      <t>ジギョウ</t>
    </rPh>
    <rPh sb="55" eb="56">
      <t>カカ</t>
    </rPh>
    <rPh sb="57" eb="59">
      <t>ヒヨウ</t>
    </rPh>
    <rPh sb="59" eb="60">
      <t>オヨ</t>
    </rPh>
    <rPh sb="61" eb="64">
      <t>フタンキン</t>
    </rPh>
    <rPh sb="65" eb="67">
      <t>シュウニュウ</t>
    </rPh>
    <rPh sb="68" eb="69">
      <t>ナ</t>
    </rPh>
    <rPh sb="80" eb="82">
      <t>ネンド</t>
    </rPh>
    <rPh sb="91" eb="93">
      <t>ジョウショウ</t>
    </rPh>
    <rPh sb="109" eb="111">
      <t>チュウシン</t>
    </rPh>
    <rPh sb="112" eb="113">
      <t>ト</t>
    </rPh>
    <rPh sb="114" eb="115">
      <t>ク</t>
    </rPh>
    <rPh sb="121" eb="123">
      <t>イジョウ</t>
    </rPh>
    <rPh sb="124" eb="126">
      <t>スウチ</t>
    </rPh>
    <rPh sb="127" eb="129">
      <t>イジ</t>
    </rPh>
    <rPh sb="134" eb="135">
      <t>ツト</t>
    </rPh>
    <rPh sb="154" eb="157">
      <t>ネンドマツ</t>
    </rPh>
    <rPh sb="157" eb="159">
      <t>ジテン</t>
    </rPh>
    <rPh sb="161" eb="164">
      <t>ミバライキン</t>
    </rPh>
    <rPh sb="165" eb="167">
      <t>ゲンショウ</t>
    </rPh>
    <rPh sb="174" eb="176">
      <t>ジョウショウ</t>
    </rPh>
    <rPh sb="272" eb="274">
      <t>ヒカク</t>
    </rPh>
    <rPh sb="299" eb="301">
      <t>キュウスイ</t>
    </rPh>
    <rPh sb="301" eb="303">
      <t>ゲンカ</t>
    </rPh>
    <rPh sb="305" eb="307">
      <t>ジョウキ</t>
    </rPh>
    <rPh sb="309" eb="312">
      <t>イチジテキ</t>
    </rPh>
    <rPh sb="313" eb="315">
      <t>ヒヨウ</t>
    </rPh>
    <rPh sb="315" eb="317">
      <t>ゾウカ</t>
    </rPh>
    <rPh sb="318" eb="319">
      <t>オ</t>
    </rPh>
    <rPh sb="320" eb="321">
      <t>ツ</t>
    </rPh>
    <rPh sb="323" eb="325">
      <t>ルイジ</t>
    </rPh>
    <rPh sb="325" eb="327">
      <t>ダンタイ</t>
    </rPh>
    <rPh sb="327" eb="329">
      <t>ヘイキン</t>
    </rPh>
    <rPh sb="332" eb="334">
      <t>リョウコウ</t>
    </rPh>
    <rPh sb="335" eb="336">
      <t>アタイ</t>
    </rPh>
    <rPh sb="337" eb="338">
      <t>モド</t>
    </rPh>
    <rPh sb="343" eb="345">
      <t>キュウスイ</t>
    </rPh>
    <rPh sb="346" eb="347">
      <t>カカ</t>
    </rPh>
    <rPh sb="348" eb="350">
      <t>ヒヨウ</t>
    </rPh>
    <rPh sb="351" eb="352">
      <t>オサ</t>
    </rPh>
    <rPh sb="354" eb="355">
      <t>ウエ</t>
    </rPh>
    <rPh sb="357" eb="359">
      <t>テキセツ</t>
    </rPh>
    <rPh sb="360" eb="362">
      <t>リョウキン</t>
    </rPh>
    <rPh sb="362" eb="364">
      <t>カイシュウ</t>
    </rPh>
    <rPh sb="373" eb="374">
      <t>シメ</t>
    </rPh>
    <rPh sb="390" eb="392">
      <t>ルイジ</t>
    </rPh>
    <rPh sb="392" eb="394">
      <t>ダンタイ</t>
    </rPh>
    <rPh sb="394" eb="396">
      <t>ヘイキン</t>
    </rPh>
    <rPh sb="399" eb="401">
      <t>リョウコウ</t>
    </rPh>
    <rPh sb="402" eb="403">
      <t>アタイ</t>
    </rPh>
    <rPh sb="404" eb="406">
      <t>スイイ</t>
    </rPh>
    <rPh sb="443" eb="445">
      <t>スイシツ</t>
    </rPh>
    <rPh sb="445" eb="447">
      <t>カンリ</t>
    </rPh>
    <rPh sb="451" eb="453">
      <t>テイキ</t>
    </rPh>
    <rPh sb="453" eb="455">
      <t>ホウスイ</t>
    </rPh>
    <rPh sb="456" eb="457">
      <t>オコナ</t>
    </rPh>
    <rPh sb="461" eb="464">
      <t>ジョウスイジョウ</t>
    </rPh>
    <rPh sb="466" eb="468">
      <t>レイワ</t>
    </rPh>
    <rPh sb="469" eb="470">
      <t>ネン</t>
    </rPh>
    <rPh sb="472" eb="473">
      <t>ガツ</t>
    </rPh>
    <rPh sb="474" eb="475">
      <t>ニチ</t>
    </rPh>
    <rPh sb="476" eb="478">
      <t>キュウシ</t>
    </rPh>
    <rPh sb="486" eb="488">
      <t>テイキ</t>
    </rPh>
    <rPh sb="488" eb="490">
      <t>ホウスイ</t>
    </rPh>
    <rPh sb="490" eb="491">
      <t>リョウ</t>
    </rPh>
    <rPh sb="492" eb="494">
      <t>ゲンショウ</t>
    </rPh>
    <rPh sb="496" eb="499">
      <t>ユウシュウリツ</t>
    </rPh>
    <rPh sb="500" eb="504">
      <t>ゼンネンドヒ</t>
    </rPh>
    <rPh sb="512" eb="514">
      <t>ジョウショウ</t>
    </rPh>
    <rPh sb="519" eb="521">
      <t>コンゴ</t>
    </rPh>
    <rPh sb="522" eb="525">
      <t>ケイカクテキ</t>
    </rPh>
    <rPh sb="526" eb="528">
      <t>カンロ</t>
    </rPh>
    <rPh sb="528" eb="530">
      <t>コウシン</t>
    </rPh>
    <rPh sb="532" eb="534">
      <t>ロウスイ</t>
    </rPh>
    <rPh sb="534" eb="536">
      <t>チョウサ</t>
    </rPh>
    <rPh sb="536" eb="537">
      <t>トウ</t>
    </rPh>
    <rPh sb="540" eb="542">
      <t>ロウスイ</t>
    </rPh>
    <rPh sb="542" eb="544">
      <t>タイサク</t>
    </rPh>
    <rPh sb="545" eb="546">
      <t>オコナ</t>
    </rPh>
    <rPh sb="551" eb="554">
      <t>ユウシュウリツ</t>
    </rPh>
    <rPh sb="555" eb="557">
      <t>コウジョウ</t>
    </rPh>
    <rPh sb="558" eb="559">
      <t>ツト</t>
    </rPh>
    <rPh sb="561" eb="563">
      <t>ヒツヨウ</t>
    </rPh>
    <phoneticPr fontId="4"/>
  </si>
  <si>
    <t>　管路総延長約760kmのうち高級鋳鉄管及び塩ビ管等老朽管は平成13年度末時点で約130㎞ありましたが、現在は約36㎞になっています。
　令和3年度において、③管路更新率は、他工事との工程調整等による布設替工事の次年度繰越により、前年度比0.09ポイント減少しています。近年は、毎年40年を経過するダクタイル鋳鉄管（Ａ形）が更新延長を上回る傾向にあるため、②管路経年化率は毎年上昇しています。しかし、ダクタイル鋳鉄管の更新基準年数は一般的に40年以上に設定されていることから、実際の老朽化率はこれほど上昇していないものと判断します。
　①有形固定資産減価償却率は②管路経年化率の増加に伴って、年々増加傾向にあります。</t>
    <rPh sb="87" eb="88">
      <t>タ</t>
    </rPh>
    <rPh sb="88" eb="90">
      <t>コウジ</t>
    </rPh>
    <rPh sb="92" eb="94">
      <t>コウテイ</t>
    </rPh>
    <rPh sb="94" eb="96">
      <t>チョウセイ</t>
    </rPh>
    <rPh sb="96" eb="97">
      <t>トウ</t>
    </rPh>
    <rPh sb="100" eb="102">
      <t>フセツ</t>
    </rPh>
    <rPh sb="102" eb="103">
      <t>カ</t>
    </rPh>
    <rPh sb="103" eb="105">
      <t>コウジ</t>
    </rPh>
    <rPh sb="106" eb="109">
      <t>ジネンド</t>
    </rPh>
    <rPh sb="109" eb="111">
      <t>クリコシ</t>
    </rPh>
    <rPh sb="127" eb="129">
      <t>ゲンショウ</t>
    </rPh>
    <rPh sb="186" eb="188">
      <t>マイネン</t>
    </rPh>
    <phoneticPr fontId="4"/>
  </si>
  <si>
    <t xml:space="preserve">　「1.経営の健全性・効率性」の各指標は、⑧有収率を除くと、類似団体平均よりも良好で、概ね健全な経営ができています。ただし、人口減少や節水機器の普及による給水収益の減少は、今後も継続が見込まれ、より厳しくなる事業環境において、愛知県が連携を推進する近隣事業体との広域化（事業統合）も含め、徹底した経営の効率化が求められます。
　「2.老朽化の状況」は、類似団体平均と同様に推移しており、年々老朽化が進んでいます。③管路更新率の向上は、老朽化に歯止めをかけるだけでなく、上記の⑧有収率の向上にも繋がるため、水道事業経営戦略（平成30年度策定、令和5年度見直し予定）でも経営目標に掲げており、今後も重点的に取り組んでいくものです。
</t>
    <rPh sb="77" eb="79">
      <t>キュウスイ</t>
    </rPh>
    <rPh sb="79" eb="81">
      <t>シュウエキ</t>
    </rPh>
    <rPh sb="82" eb="84">
      <t>ゲンショウ</t>
    </rPh>
    <rPh sb="89" eb="91">
      <t>ケイゾク</t>
    </rPh>
    <rPh sb="176" eb="178">
      <t>ルイジ</t>
    </rPh>
    <rPh sb="178" eb="180">
      <t>ダンタイ</t>
    </rPh>
    <rPh sb="180" eb="182">
      <t>ヘイキン</t>
    </rPh>
    <rPh sb="183" eb="185">
      <t>ドウヨウ</t>
    </rPh>
    <rPh sb="186" eb="188">
      <t>スイイ</t>
    </rPh>
    <rPh sb="193" eb="195">
      <t>ネンネン</t>
    </rPh>
    <rPh sb="195" eb="198">
      <t>ロウキュウカ</t>
    </rPh>
    <rPh sb="199" eb="200">
      <t>スス</t>
    </rPh>
    <rPh sb="217" eb="220">
      <t>ロウキュウカ</t>
    </rPh>
    <rPh sb="221" eb="223">
      <t>ハド</t>
    </rPh>
    <rPh sb="261" eb="263">
      <t>ヘイセイ</t>
    </rPh>
    <rPh sb="265" eb="267">
      <t>ネンド</t>
    </rPh>
    <rPh sb="267" eb="269">
      <t>サクテイ</t>
    </rPh>
    <rPh sb="270" eb="272">
      <t>レイワ</t>
    </rPh>
    <rPh sb="273" eb="275">
      <t>ネンド</t>
    </rPh>
    <rPh sb="275" eb="277">
      <t>ミナオ</t>
    </rPh>
    <rPh sb="278" eb="28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</si>
</sst>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0.96</c:v>
                </c:pt>
                <c:pt idx="2">
                  <c:v>0.92</c:v>
                </c:pt>
                <c:pt idx="3">
                  <c:v>0.67</c:v>
                </c:pt>
                <c:pt idx="4">
                  <c:v>0.57999999999999996</c:v>
                </c:pt>
              </c:numCache>
            </c:numRef>
          </c:val>
          <c:extLst>
            <c:ext xmlns:c16="http://schemas.microsoft.com/office/drawing/2014/chart" uri="{C3380CC4-5D6E-409C-BE32-E72D297353CC}">
              <c16:uniqueId val="{00000000-9EEE-46EE-9C53-5EF00FF636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9EEE-46EE-9C53-5EF00FF636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78.3</c:v>
                </c:pt>
                <c:pt idx="1">
                  <c:v>78.28</c:v>
                </c:pt>
                <c:pt idx="2">
                  <c:v>77.819999999999993</c:v>
                </c:pt>
                <c:pt idx="3">
                  <c:v>85.97</c:v>
                </c:pt>
                <c:pt idx="4">
                  <c:v>81.69</c:v>
                </c:pt>
              </c:numCache>
            </c:numRef>
          </c:val>
          <c:extLst>
            <c:ext xmlns:c16="http://schemas.microsoft.com/office/drawing/2014/chart" uri="{C3380CC4-5D6E-409C-BE32-E72D297353CC}">
              <c16:uniqueId val="{00000000-1C01-4954-B0D5-FC64788525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1C01-4954-B0D5-FC64788525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87.87</c:v>
                </c:pt>
                <c:pt idx="1">
                  <c:v>87.87</c:v>
                </c:pt>
                <c:pt idx="2">
                  <c:v>86.89</c:v>
                </c:pt>
                <c:pt idx="3">
                  <c:v>87.14</c:v>
                </c:pt>
                <c:pt idx="4">
                  <c:v>89.67</c:v>
                </c:pt>
              </c:numCache>
            </c:numRef>
          </c:val>
          <c:extLst>
            <c:ext xmlns:c16="http://schemas.microsoft.com/office/drawing/2014/chart" uri="{C3380CC4-5D6E-409C-BE32-E72D297353CC}">
              <c16:uniqueId val="{00000000-1DDF-4233-B503-A82DE0AEAA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DDF-4233-B503-A82DE0AEAA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119.04</c:v>
                </c:pt>
                <c:pt idx="1">
                  <c:v>118.69</c:v>
                </c:pt>
                <c:pt idx="2">
                  <c:v>117.35</c:v>
                </c:pt>
                <c:pt idx="3">
                  <c:v>117.19</c:v>
                </c:pt>
                <c:pt idx="4">
                  <c:v>117.94</c:v>
                </c:pt>
              </c:numCache>
            </c:numRef>
          </c:val>
          <c:extLst>
            <c:ext xmlns:c16="http://schemas.microsoft.com/office/drawing/2014/chart" uri="{C3380CC4-5D6E-409C-BE32-E72D297353CC}">
              <c16:uniqueId val="{00000000-E529-46C0-9D77-99BA11DD91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E529-46C0-9D77-99BA11DD91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47.92</c:v>
                </c:pt>
                <c:pt idx="1">
                  <c:v>48.87</c:v>
                </c:pt>
                <c:pt idx="2">
                  <c:v>48.66</c:v>
                </c:pt>
                <c:pt idx="3">
                  <c:v>49.28</c:v>
                </c:pt>
                <c:pt idx="4">
                  <c:v>50.62</c:v>
                </c:pt>
              </c:numCache>
            </c:numRef>
          </c:val>
          <c:extLst>
            <c:ext xmlns:c16="http://schemas.microsoft.com/office/drawing/2014/chart" uri="{C3380CC4-5D6E-409C-BE32-E72D297353CC}">
              <c16:uniqueId val="{00000000-BAB7-4EFC-A588-D0E3DA6C5E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AB7-4EFC-A588-D0E3DA6C5E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9.74</c:v>
                </c:pt>
                <c:pt idx="1">
                  <c:v>10.31</c:v>
                </c:pt>
                <c:pt idx="2">
                  <c:v>10.88</c:v>
                </c:pt>
                <c:pt idx="3">
                  <c:v>12.13</c:v>
                </c:pt>
                <c:pt idx="4">
                  <c:v>14.59</c:v>
                </c:pt>
              </c:numCache>
            </c:numRef>
          </c:val>
          <c:extLst>
            <c:ext xmlns:c16="http://schemas.microsoft.com/office/drawing/2014/chart" uri="{C3380CC4-5D6E-409C-BE32-E72D297353CC}">
              <c16:uniqueId val="{00000000-EE85-4499-9CA2-3AB5F71E47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EE85-4499-9CA2-3AB5F71E47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50-4AA6-86BF-41474BAC0E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AE50-4AA6-86BF-41474BAC0E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470.96</c:v>
                </c:pt>
                <c:pt idx="1">
                  <c:v>373.62</c:v>
                </c:pt>
                <c:pt idx="2">
                  <c:v>438.87</c:v>
                </c:pt>
                <c:pt idx="3">
                  <c:v>435.61</c:v>
                </c:pt>
                <c:pt idx="4">
                  <c:v>547.39</c:v>
                </c:pt>
              </c:numCache>
            </c:numRef>
          </c:val>
          <c:extLst>
            <c:ext xmlns:c16="http://schemas.microsoft.com/office/drawing/2014/chart" uri="{C3380CC4-5D6E-409C-BE32-E72D297353CC}">
              <c16:uniqueId val="{00000000-561A-4202-B78E-E06DD5D4C9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561A-4202-B78E-E06DD5D4C9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66.81</c:v>
                </c:pt>
                <c:pt idx="1">
                  <c:v>57.27</c:v>
                </c:pt>
                <c:pt idx="2">
                  <c:v>49.96</c:v>
                </c:pt>
                <c:pt idx="3">
                  <c:v>40.85</c:v>
                </c:pt>
                <c:pt idx="4">
                  <c:v>33.6</c:v>
                </c:pt>
              </c:numCache>
            </c:numRef>
          </c:val>
          <c:extLst>
            <c:ext xmlns:c16="http://schemas.microsoft.com/office/drawing/2014/chart" uri="{C3380CC4-5D6E-409C-BE32-E72D297353CC}">
              <c16:uniqueId val="{00000000-8B73-444F-B627-1B4A34AA4E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8B73-444F-B627-1B4A34AA4E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119.63</c:v>
                </c:pt>
                <c:pt idx="1">
                  <c:v>118.38</c:v>
                </c:pt>
                <c:pt idx="2">
                  <c:v>115.59</c:v>
                </c:pt>
                <c:pt idx="3">
                  <c:v>104.19</c:v>
                </c:pt>
                <c:pt idx="4">
                  <c:v>113.98</c:v>
                </c:pt>
              </c:numCache>
            </c:numRef>
          </c:val>
          <c:extLst>
            <c:ext xmlns:c16="http://schemas.microsoft.com/office/drawing/2014/chart" uri="{C3380CC4-5D6E-409C-BE32-E72D297353CC}">
              <c16:uniqueId val="{00000000-AD1C-441C-93EE-C1E84337FC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AD1C-441C-93EE-C1E84337FC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138.56</c:v>
                </c:pt>
                <c:pt idx="1">
                  <c:v>139.97</c:v>
                </c:pt>
                <c:pt idx="2">
                  <c:v>142.63999999999999</c:v>
                </c:pt>
                <c:pt idx="3">
                  <c:v>157.12</c:v>
                </c:pt>
                <c:pt idx="4">
                  <c:v>143.03</c:v>
                </c:pt>
              </c:numCache>
            </c:numRef>
          </c:val>
          <c:extLst>
            <c:ext xmlns:c16="http://schemas.microsoft.com/office/drawing/2014/chart" uri="{C3380CC4-5D6E-409C-BE32-E72D297353CC}">
              <c16:uniqueId val="{00000000-0D46-41F6-BB5D-B5A3B88940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0D46-41F6-BB5D-B5A3B88940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瀬戸市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128753</v>
      </c>
      <c r="AM8" s="45"/>
      <c r="AN8" s="45"/>
      <c r="AO8" s="45"/>
      <c r="AP8" s="45"/>
      <c r="AQ8" s="45"/>
      <c r="AR8" s="45"/>
      <c r="AS8" s="45"/>
      <c r="AT8" s="46">
        <f>データ!$S$6</f>
        <v>111.4</v>
      </c>
      <c r="AU8" s="47"/>
      <c r="AV8" s="47"/>
      <c r="AW8" s="47"/>
      <c r="AX8" s="47"/>
      <c r="AY8" s="47"/>
      <c r="AZ8" s="47"/>
      <c r="BA8" s="47"/>
      <c r="BB8" s="48">
        <f>データ!$T$6</f>
        <v>1155.77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93.09</v>
      </c>
      <c r="J10" s="47"/>
      <c r="K10" s="47"/>
      <c r="L10" s="47"/>
      <c r="M10" s="47"/>
      <c r="N10" s="47"/>
      <c r="O10" s="81"/>
      <c r="P10" s="48">
        <f>データ!$P$6</f>
        <v>99.75</v>
      </c>
      <c r="Q10" s="48"/>
      <c r="R10" s="48"/>
      <c r="S10" s="48"/>
      <c r="T10" s="48"/>
      <c r="U10" s="48"/>
      <c r="V10" s="48"/>
      <c r="W10" s="45">
        <f>データ!$Q$6</f>
        <v>2822</v>
      </c>
      <c r="X10" s="45"/>
      <c r="Y10" s="45"/>
      <c r="Z10" s="45"/>
      <c r="AA10" s="45"/>
      <c r="AB10" s="45"/>
      <c r="AC10" s="45"/>
      <c r="AD10" s="2"/>
      <c r="AE10" s="2"/>
      <c r="AF10" s="2"/>
      <c r="AG10" s="2"/>
      <c r="AH10" s="2"/>
      <c r="AI10" s="2"/>
      <c r="AJ10" s="2"/>
      <c r="AK10" s="2"/>
      <c r="AL10" s="45">
        <f>データ!$U$6</f>
        <v>128149</v>
      </c>
      <c r="AM10" s="45"/>
      <c r="AN10" s="45"/>
      <c r="AO10" s="45"/>
      <c r="AP10" s="45"/>
      <c r="AQ10" s="45"/>
      <c r="AR10" s="45"/>
      <c r="AS10" s="45"/>
      <c r="AT10" s="46">
        <f>データ!$V$6</f>
        <v>65.59</v>
      </c>
      <c r="AU10" s="47"/>
      <c r="AV10" s="47"/>
      <c r="AW10" s="47"/>
      <c r="AX10" s="47"/>
      <c r="AY10" s="47"/>
      <c r="AZ10" s="47"/>
      <c r="BA10" s="47"/>
      <c r="BB10" s="48">
        <f>データ!$W$6</f>
        <v>1953.79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ls0dxEl2pMqKTO7gYmQGRQuTCt22PP8LD5HuVOA5RFnR0umMro4f0cKI74/rf8mkR6EC1ndhmSUOjVO2iM/Aw==" saltValue="cGHsWql8PIIGR9u037Dc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232041</v>
      </c>
      <c r="D6" s="20">
        <f t="shared" si="3"/>
        <v>46</v>
      </c>
      <c r="E6" s="20">
        <f t="shared" si="3"/>
        <v>1</v>
      </c>
      <c r="F6" s="20">
        <f t="shared" si="3"/>
        <v>0</v>
      </c>
      <c r="G6" s="20">
        <f t="shared" si="3"/>
        <v>1</v>
      </c>
      <c r="H6" s="20" t="str">
        <f t="shared" si="3"/>
        <v>愛知県　瀬戸市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93.09</v>
      </c>
      <c r="P6" s="21">
        <f t="shared" si="3"/>
        <v>99.75</v>
      </c>
      <c r="Q6" s="21">
        <f t="shared" si="3"/>
        <v>2822</v>
      </c>
      <c r="R6" s="21">
        <f t="shared" si="3"/>
        <v>128753</v>
      </c>
      <c r="S6" s="21">
        <f t="shared" si="3"/>
        <v>111.4</v>
      </c>
      <c r="T6" s="21">
        <f t="shared" si="3"/>
        <v>1155.77</v>
      </c>
      <c r="U6" s="21">
        <f t="shared" si="3"/>
        <v>128149</v>
      </c>
      <c r="V6" s="21">
        <f t="shared" si="3"/>
        <v>65.59</v>
      </c>
      <c r="W6" s="21">
        <f t="shared" si="3"/>
        <v>1953.79</v>
      </c>
      <c r="X6" s="22">
        <f>IF(X7="",NA(),X7)</f>
        <v>119.04</v>
      </c>
      <c r="Y6" s="22">
        <f t="shared" ref="Y6:AG6" si="4">IF(Y7="",NA(),Y7)</f>
        <v>118.69</v>
      </c>
      <c r="Z6" s="22">
        <f t="shared" si="4"/>
        <v>117.35</v>
      </c>
      <c r="AA6" s="22">
        <f t="shared" si="4"/>
        <v>117.19</v>
      </c>
      <c r="AB6" s="22">
        <f t="shared" si="4"/>
        <v>117.94</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470.96</v>
      </c>
      <c r="AU6" s="22">
        <f t="shared" ref="AU6:BC6" si="6">IF(AU7="",NA(),AU7)</f>
        <v>373.62</v>
      </c>
      <c r="AV6" s="22">
        <f t="shared" si="6"/>
        <v>438.87</v>
      </c>
      <c r="AW6" s="22">
        <f t="shared" si="6"/>
        <v>435.61</v>
      </c>
      <c r="AX6" s="22">
        <f t="shared" si="6"/>
        <v>547.39</v>
      </c>
      <c r="AY6" s="22">
        <f t="shared" si="6"/>
        <v>337.49</v>
      </c>
      <c r="AZ6" s="22">
        <f t="shared" si="6"/>
        <v>335.6</v>
      </c>
      <c r="BA6" s="22">
        <f t="shared" si="6"/>
        <v>358.91</v>
      </c>
      <c r="BB6" s="22">
        <f t="shared" si="6"/>
        <v>360.96</v>
      </c>
      <c r="BC6" s="22">
        <f t="shared" si="6"/>
        <v>351.29</v>
      </c>
      <c r="BD6" s="21" t="str">
        <f>IF(BD7="","",IF(BD7="-","【-】","【"&amp;SUBSTITUTE(TEXT(BD7,"#,##0.00"),"-","△")&amp;"】"))</f>
        <v>【261.51】</v>
      </c>
      <c r="BE6" s="22">
        <f>IF(BE7="",NA(),BE7)</f>
        <v>66.81</v>
      </c>
      <c r="BF6" s="22">
        <f t="shared" ref="BF6:BN6" si="7">IF(BF7="",NA(),BF7)</f>
        <v>57.27</v>
      </c>
      <c r="BG6" s="22">
        <f t="shared" si="7"/>
        <v>49.96</v>
      </c>
      <c r="BH6" s="22">
        <f t="shared" si="7"/>
        <v>40.85</v>
      </c>
      <c r="BI6" s="22">
        <f t="shared" si="7"/>
        <v>33.6</v>
      </c>
      <c r="BJ6" s="22">
        <f t="shared" si="7"/>
        <v>265.92</v>
      </c>
      <c r="BK6" s="22">
        <f t="shared" si="7"/>
        <v>258.26</v>
      </c>
      <c r="BL6" s="22">
        <f t="shared" si="7"/>
        <v>247.27</v>
      </c>
      <c r="BM6" s="22">
        <f t="shared" si="7"/>
        <v>239.18</v>
      </c>
      <c r="BN6" s="22">
        <f t="shared" si="7"/>
        <v>236.29</v>
      </c>
      <c r="BO6" s="21" t="str">
        <f>IF(BO7="","",IF(BO7="-","【-】","【"&amp;SUBSTITUTE(TEXT(BO7,"#,##0.00"),"-","△")&amp;"】"))</f>
        <v>【265.16】</v>
      </c>
      <c r="BP6" s="22">
        <f>IF(BP7="",NA(),BP7)</f>
        <v>119.63</v>
      </c>
      <c r="BQ6" s="22">
        <f t="shared" ref="BQ6:BY6" si="8">IF(BQ7="",NA(),BQ7)</f>
        <v>118.38</v>
      </c>
      <c r="BR6" s="22">
        <f t="shared" si="8"/>
        <v>115.59</v>
      </c>
      <c r="BS6" s="22">
        <f t="shared" si="8"/>
        <v>104.19</v>
      </c>
      <c r="BT6" s="22">
        <f t="shared" si="8"/>
        <v>113.98</v>
      </c>
      <c r="BU6" s="22">
        <f t="shared" si="8"/>
        <v>105.86</v>
      </c>
      <c r="BV6" s="22">
        <f t="shared" si="8"/>
        <v>106.07</v>
      </c>
      <c r="BW6" s="22">
        <f t="shared" si="8"/>
        <v>105.34</v>
      </c>
      <c r="BX6" s="22">
        <f t="shared" si="8"/>
        <v>101.89</v>
      </c>
      <c r="BY6" s="22">
        <f t="shared" si="8"/>
        <v>104.33</v>
      </c>
      <c r="BZ6" s="21" t="str">
        <f>IF(BZ7="","",IF(BZ7="-","【-】","【"&amp;SUBSTITUTE(TEXT(BZ7,"#,##0.00"),"-","△")&amp;"】"))</f>
        <v>【102.35】</v>
      </c>
      <c r="CA6" s="22">
        <f>IF(CA7="",NA(),CA7)</f>
        <v>138.56</v>
      </c>
      <c r="CB6" s="22">
        <f t="shared" ref="CB6:CJ6" si="9">IF(CB7="",NA(),CB7)</f>
        <v>139.97</v>
      </c>
      <c r="CC6" s="22">
        <f t="shared" si="9"/>
        <v>142.63999999999999</v>
      </c>
      <c r="CD6" s="22">
        <f t="shared" si="9"/>
        <v>157.12</v>
      </c>
      <c r="CE6" s="22">
        <f t="shared" si="9"/>
        <v>143.03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78.3</v>
      </c>
      <c r="CM6" s="22">
        <f t="shared" ref="CM6:CU6" si="10">IF(CM7="",NA(),CM7)</f>
        <v>78.28</v>
      </c>
      <c r="CN6" s="22">
        <f t="shared" si="10"/>
        <v>77.819999999999993</v>
      </c>
      <c r="CO6" s="22">
        <f t="shared" si="10"/>
        <v>85.97</v>
      </c>
      <c r="CP6" s="22">
        <f t="shared" si="10"/>
        <v>81.69</v>
      </c>
      <c r="CQ6" s="22">
        <f t="shared" si="10"/>
        <v>62.38</v>
      </c>
      <c r="CR6" s="22">
        <f t="shared" si="10"/>
        <v>62.83</v>
      </c>
      <c r="CS6" s="22">
        <f t="shared" si="10"/>
        <v>62.05</v>
      </c>
      <c r="CT6" s="22">
        <f t="shared" si="10"/>
        <v>63.23</v>
      </c>
      <c r="CU6" s="22">
        <f t="shared" si="10"/>
        <v>62.59</v>
      </c>
      <c r="CV6" s="21" t="str">
        <f>IF(CV7="","",IF(CV7="-","【-】","【"&amp;SUBSTITUTE(TEXT(CV7,"#,##0.00"),"-","△")&amp;"】"))</f>
        <v>【60.29】</v>
      </c>
      <c r="CW6" s="22">
        <f>IF(CW7="",NA(),CW7)</f>
        <v>87.87</v>
      </c>
      <c r="CX6" s="22">
        <f t="shared" ref="CX6:DF6" si="11">IF(CX7="",NA(),CX7)</f>
        <v>87.87</v>
      </c>
      <c r="CY6" s="22">
        <f t="shared" si="11"/>
        <v>86.89</v>
      </c>
      <c r="CZ6" s="22">
        <f t="shared" si="11"/>
        <v>87.14</v>
      </c>
      <c r="DA6" s="22">
        <f t="shared" si="11"/>
        <v>89.67</v>
      </c>
      <c r="DB6" s="22">
        <f t="shared" si="11"/>
        <v>89.17</v>
      </c>
      <c r="DC6" s="22">
        <f t="shared" si="11"/>
        <v>88.86</v>
      </c>
      <c r="DD6" s="22">
        <f t="shared" si="11"/>
        <v>89.11</v>
      </c>
      <c r="DE6" s="22">
        <f t="shared" si="11"/>
        <v>89.35</v>
      </c>
      <c r="DF6" s="22">
        <f t="shared" si="11"/>
        <v>89.7</v>
      </c>
      <c r="DG6" s="21" t="str">
        <f>IF(DG7="","",IF(DG7="-","【-】","【"&amp;SUBSTITUTE(TEXT(DG7,"#,##0.00"),"-","△")&amp;"】"))</f>
        <v>【90.12】</v>
      </c>
      <c r="DH6" s="22">
        <f>IF(DH7="",NA(),DH7)</f>
        <v>47.92</v>
      </c>
      <c r="DI6" s="22">
        <f t="shared" ref="DI6:DQ6" si="12">IF(DI7="",NA(),DI7)</f>
        <v>48.87</v>
      </c>
      <c r="DJ6" s="22">
        <f t="shared" si="12"/>
        <v>48.66</v>
      </c>
      <c r="DK6" s="22">
        <f t="shared" si="12"/>
        <v>49.28</v>
      </c>
      <c r="DL6" s="22">
        <f t="shared" si="12"/>
        <v>50.62</v>
      </c>
      <c r="DM6" s="22">
        <f t="shared" si="12"/>
        <v>46.99</v>
      </c>
      <c r="DN6" s="22">
        <f t="shared" si="12"/>
        <v>47.89</v>
      </c>
      <c r="DO6" s="22">
        <f t="shared" si="12"/>
        <v>48.69</v>
      </c>
      <c r="DP6" s="22">
        <f t="shared" si="12"/>
        <v>49.62</v>
      </c>
      <c r="DQ6" s="22">
        <f t="shared" si="12"/>
        <v>50.5</v>
      </c>
      <c r="DR6" s="21" t="str">
        <f>IF(DR7="","",IF(DR7="-","【-】","【"&amp;SUBSTITUTE(TEXT(DR7,"#,##0.00"),"-","△")&amp;"】"))</f>
        <v>【50.88】</v>
      </c>
      <c r="DS6" s="22">
        <f>IF(DS7="",NA(),DS7)</f>
        <v>9.74</v>
      </c>
      <c r="DT6" s="22">
        <f t="shared" ref="DT6:EB6" si="13">IF(DT7="",NA(),DT7)</f>
        <v>10.31</v>
      </c>
      <c r="DU6" s="22">
        <f t="shared" si="13"/>
        <v>10.88</v>
      </c>
      <c r="DV6" s="22">
        <f t="shared" si="13"/>
        <v>12.13</v>
      </c>
      <c r="DW6" s="22">
        <f t="shared" si="13"/>
        <v>14.59</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0.49</v>
      </c>
      <c r="EE6" s="22">
        <f t="shared" ref="EE6:EM6" si="14">IF(EE7="",NA(),EE7)</f>
        <v>0.96</v>
      </c>
      <c r="EF6" s="22">
        <f t="shared" si="14"/>
        <v>0.92</v>
      </c>
      <c r="EG6" s="22">
        <f t="shared" si="14"/>
        <v>0.67</v>
      </c>
      <c r="EH6" s="22">
        <f t="shared" si="14"/>
        <v>0.57999999999999996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5">
      <c r="A7" s="15"/>
      <c r="B7" s="24">
        <v>2021</v>
      </c>
      <c r="C7" s="24">
        <v>232041</v>
      </c>
      <c r="D7" s="24">
        <v>46</v>
      </c>
      <c r="E7" s="24">
        <v>1</v>
      </c>
      <c r="F7" s="24">
        <v>0</v>
      </c>
      <c r="G7" s="24">
        <v>1</v>
      </c>
      <c r="H7" s="24" t="s">
        <v>93</v>
      </c>
      <c r="I7" s="24" t="s">
        <v>94</v>
      </c>
      <c r="J7" s="24" t="s">
        <v>95</v>
      </c>
      <c r="K7" s="24" t="s">
        <v>96</v>
      </c>
      <c r="L7" s="24" t="s">
        <v>97</v>
      </c>
      <c r="M7" s="24" t="s">
        <v>98</v>
      </c>
      <c r="N7" s="25" t="s">
        <v>99</v>
      </c>
      <c r="O7" s="25">
        <v>93.09</v>
      </c>
      <c r="P7" s="25">
        <v>99.75</v>
      </c>
      <c r="Q7" s="25">
        <v>2822</v>
      </c>
      <c r="R7" s="25">
        <v>128753</v>
      </c>
      <c r="S7" s="25">
        <v>111.4</v>
      </c>
      <c r="T7" s="25">
        <v>1155.77</v>
      </c>
      <c r="U7" s="25">
        <v>128149</v>
      </c>
      <c r="V7" s="25">
        <v>65.59</v>
      </c>
      <c r="W7" s="25">
        <v>1953.79</v>
      </c>
      <c r="X7" s="25">
        <v>119.04</v>
      </c>
      <c r="Y7" s="25">
        <v>118.69</v>
      </c>
      <c r="Z7" s="25">
        <v>117.35</v>
      </c>
      <c r="AA7" s="25">
        <v>117.19</v>
      </c>
      <c r="AB7" s="25">
        <v>117.94</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470.96</v>
      </c>
      <c r="AU7" s="25">
        <v>373.62</v>
      </c>
      <c r="AV7" s="25">
        <v>438.87</v>
      </c>
      <c r="AW7" s="25">
        <v>435.61</v>
      </c>
      <c r="AX7" s="25">
        <v>547.39</v>
      </c>
      <c r="AY7" s="25">
        <v>337.49</v>
      </c>
      <c r="AZ7" s="25">
        <v>335.6</v>
      </c>
      <c r="BA7" s="25">
        <v>358.91</v>
      </c>
      <c r="BB7" s="25">
        <v>360.96</v>
      </c>
      <c r="BC7" s="25">
        <v>351.29</v>
      </c>
      <c r="BD7" s="25">
        <v>261.51</v>
      </c>
      <c r="BE7" s="25">
        <v>66.81</v>
      </c>
      <c r="BF7" s="25">
        <v>57.27</v>
      </c>
      <c r="BG7" s="25">
        <v>49.96</v>
      </c>
      <c r="BH7" s="25">
        <v>40.85</v>
      </c>
      <c r="BI7" s="25">
        <v>33.6</v>
      </c>
      <c r="BJ7" s="25">
        <v>265.92</v>
      </c>
      <c r="BK7" s="25">
        <v>258.26</v>
      </c>
      <c r="BL7" s="25">
        <v>247.27</v>
      </c>
      <c r="BM7" s="25">
        <v>239.18</v>
      </c>
      <c r="BN7" s="25">
        <v>236.29</v>
      </c>
      <c r="BO7" s="25">
        <v>265.16000000000003</v>
      </c>
      <c r="BP7" s="25">
        <v>119.63</v>
      </c>
      <c r="BQ7" s="25">
        <v>118.38</v>
      </c>
      <c r="BR7" s="25">
        <v>115.59</v>
      </c>
      <c r="BS7" s="25">
        <v>104.19</v>
      </c>
      <c r="BT7" s="25">
        <v>113.98</v>
      </c>
      <c r="BU7" s="25">
        <v>105.86</v>
      </c>
      <c r="BV7" s="25">
        <v>106.07</v>
      </c>
      <c r="BW7" s="25">
        <v>105.34</v>
      </c>
      <c r="BX7" s="25">
        <v>101.89</v>
      </c>
      <c r="BY7" s="25">
        <v>104.33</v>
      </c>
      <c r="BZ7" s="25">
        <v>102.35</v>
      </c>
      <c r="CA7" s="25">
        <v>138.56</v>
      </c>
      <c r="CB7" s="25">
        <v>139.97</v>
      </c>
      <c r="CC7" s="25">
        <v>142.63999999999999</v>
      </c>
      <c r="CD7" s="25">
        <v>157.12</v>
      </c>
      <c r="CE7" s="25">
        <v>143.03</v>
      </c>
      <c r="CF7" s="25">
        <v>158.58000000000001</v>
      </c>
      <c r="CG7" s="25">
        <v>159.22</v>
      </c>
      <c r="CH7" s="25">
        <v>159.6</v>
      </c>
      <c r="CI7" s="25">
        <v>156.32</v>
      </c>
      <c r="CJ7" s="25">
        <v>157.4</v>
      </c>
      <c r="CK7" s="25">
        <v>167.74</v>
      </c>
      <c r="CL7" s="25">
        <v>78.3</v>
      </c>
      <c r="CM7" s="25">
        <v>78.28</v>
      </c>
      <c r="CN7" s="25">
        <v>77.819999999999993</v>
      </c>
      <c r="CO7" s="25">
        <v>85.97</v>
      </c>
      <c r="CP7" s="25">
        <v>81.69</v>
      </c>
      <c r="CQ7" s="25">
        <v>62.38</v>
      </c>
      <c r="CR7" s="25">
        <v>62.83</v>
      </c>
      <c r="CS7" s="25">
        <v>62.05</v>
      </c>
      <c r="CT7" s="25">
        <v>63.23</v>
      </c>
      <c r="CU7" s="25">
        <v>62.59</v>
      </c>
      <c r="CV7" s="25">
        <v>60.29</v>
      </c>
      <c r="CW7" s="25">
        <v>87.87</v>
      </c>
      <c r="CX7" s="25">
        <v>87.87</v>
      </c>
      <c r="CY7" s="25">
        <v>86.89</v>
      </c>
      <c r="CZ7" s="25">
        <v>87.14</v>
      </c>
      <c r="DA7" s="25">
        <v>89.67</v>
      </c>
      <c r="DB7" s="25">
        <v>89.17</v>
      </c>
      <c r="DC7" s="25">
        <v>88.86</v>
      </c>
      <c r="DD7" s="25">
        <v>89.11</v>
      </c>
      <c r="DE7" s="25">
        <v>89.35</v>
      </c>
      <c r="DF7" s="25">
        <v>89.7</v>
      </c>
      <c r="DG7" s="25">
        <v>90.12</v>
      </c>
      <c r="DH7" s="25">
        <v>47.92</v>
      </c>
      <c r="DI7" s="25">
        <v>48.87</v>
      </c>
      <c r="DJ7" s="25">
        <v>48.66</v>
      </c>
      <c r="DK7" s="25">
        <v>49.28</v>
      </c>
      <c r="DL7" s="25">
        <v>50.62</v>
      </c>
      <c r="DM7" s="25">
        <v>46.99</v>
      </c>
      <c r="DN7" s="25">
        <v>47.89</v>
      </c>
      <c r="DO7" s="25">
        <v>48.69</v>
      </c>
      <c r="DP7" s="25">
        <v>49.62</v>
      </c>
      <c r="DQ7" s="25">
        <v>50.5</v>
      </c>
      <c r="DR7" s="25">
        <v>50.88</v>
      </c>
      <c r="DS7" s="25">
        <v>9.74</v>
      </c>
      <c r="DT7" s="25">
        <v>10.31</v>
      </c>
      <c r="DU7" s="25">
        <v>10.88</v>
      </c>
      <c r="DV7" s="25">
        <v>12.13</v>
      </c>
      <c r="DW7" s="25">
        <v>14.59</v>
      </c>
      <c r="DX7" s="25">
        <v>15.83</v>
      </c>
      <c r="DY7" s="25">
        <v>16.899999999999999</v>
      </c>
      <c r="DZ7" s="25">
        <v>18.260000000000002</v>
      </c>
      <c r="EA7" s="25">
        <v>19.510000000000002</v>
      </c>
      <c r="EB7" s="25">
        <v>21.19</v>
      </c>
      <c r="EC7" s="25">
        <v>22.3</v>
      </c>
      <c r="ED7" s="25">
        <v>0.49</v>
      </c>
      <c r="EE7" s="25">
        <v>0.96</v>
      </c>
      <c r="EF7" s="25">
        <v>0.92</v>
      </c>
      <c r="EG7" s="25">
        <v>0.67</v>
      </c>
      <c r="EH7" s="25">
        <v>0.57999999999999996</v>
      </c>
      <c r="EI7" s="25">
        <v>0.74</v>
      </c>
      <c r="EJ7" s="25">
        <v>0.72</v>
      </c>
      <c r="EK7" s="25">
        <v>0.66</v>
      </c>
      <c r="EL7" s="25">
        <v>0.67</v>
      </c>
      <c r="EM7" s="25">
        <v>0.62</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2023-01-19T07:00:14Z</cp:lastPrinted>
  <dcterms:created xsi:type="dcterms:W3CDTF">2022-12-01T01:00:01Z</dcterms:created>
  <dcterms:modified xsi:type="dcterms:W3CDTF">2023-02-02T04:23:53Z</dcterms:modified>
  <cp:category/>
</cp:coreProperties>
</file>