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49C113ED-BAFE-4E21-A61B-5BE401F24AE4}" xr6:coauthVersionLast="36" xr6:coauthVersionMax="36" xr10:uidLastSave="{00000000-0000-0000-0000-000000000000}"/>
  <workbookProtection workbookAlgorithmName="SHA-512" workbookHashValue="grl+DWlwC9jGdg8D1ORMDB1JpQJPf831Y4qKKbNOVn9RQhSZWjs1JtpI6wW9HUzILHW3hieWJWzny1rzonzQaw==" workbookSaltValue="M/UhTe0TQwbIHMVBYUNuG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BB10" i="4"/>
  <c r="AT10" i="4"/>
  <c r="AD10" i="4"/>
  <c r="P10" i="4"/>
  <c r="BB8" i="4"/>
  <c r="AT8" i="4"/>
  <c r="AD8" i="4"/>
  <c r="W8" i="4"/>
  <c r="B6" i="4"/>
</calcChain>
</file>

<file path=xl/sharedStrings.xml><?xml version="1.0" encoding="utf-8"?>
<sst xmlns="http://schemas.openxmlformats.org/spreadsheetml/2006/main" count="240" uniqueCount="117">
  <si>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</si>
  <si>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</si>
  <si>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</si>
  <si>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</si>
  <si>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</si>
  <si>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</si>
  <si>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</si>
  <si>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</si>
  <si>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</si>
  <si>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</si>
  <si>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</si>
  <si>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</si>
  <si>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</si>
  <si>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</si>
  <si>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</si>
  <si>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</si>
  <si>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</si>
  <si>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</si>
  <si>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</si>
  <si>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</si>
  <si>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</si>
  <si>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</si>
  <si>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</si>
  <si>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</si>
  <si>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</si>
  <si>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</si>
  <si>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</si>
  <si>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</si>
  <si>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</si>
  <si>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</si>
  <si>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</si>
  <si>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</si>
  <si>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</si>
  <si>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</si>
  <si>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</si>
  <si>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</si>
  <si>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</si>
  <si>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</si>
  <si>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</si>
  <si>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</si>
  <si>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</si>
  <si>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</si>
  <si>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</si>
  <si>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</si>
  <si>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</si>
  <si>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</si>
  <si>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</si>
  <si>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</si>
  <si>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</si>
  <si>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</si>
  <si>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</si>
  <si>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</si>
  <si>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</si>
  <si>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</si>
  <si>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</si>
  <si>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</si>
  <si>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</si>
  <si>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</si>
  <si>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</si>
  <si>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</si>
  <si>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</si>
  <si>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</si>
  <si>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</si>
  <si>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</si>
  <si>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</si>
  <si>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</si>
  <si>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</si>
  <si>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</si>
  <si>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</si>
  <si>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</si>
  <si>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</si>
  <si>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</si>
  <si>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</si>
  <si>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</si>
  <si>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</si>
  <si>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</si>
  <si>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</si>
  <si>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</si>
  <si>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</si>
  <si>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</si>
  <si>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</si>
  <si>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</si>
  <si>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</si>
  <si>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</si>
  <si>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</si>
  <si>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</si>
  <si>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</si>
  <si>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</si>
  <si>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</si>
  <si>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</si>
  <si>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</si>
  <si>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</si>
  <si>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</si>
  <si>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</si>
  <si>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</si>
  <si>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</si>
  <si>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</si>
  <si>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</si>
  <si>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</si>
  <si>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</si>
  <si>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</si>
  <si>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</si>
  <si>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</si>
  <si>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</si>
  <si>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</si>
  <si>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</si>
  <si>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</si>
  <si>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</si>
  <si>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</si>
  <si>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</si>
  <si>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</si>
  <si>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</si>
  <si>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</si>
  <si>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</si>
  <si>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収水量の減少に伴う下水道使用料の減や、事業費用の減少に伴う一般会計繰入金の減などにより経常収益が前年度から約5.6千万円減となった。対する経常費用は、企業債残高の減少に伴う支払利息の減などにより約5.0千万円減となったため、経常収支比率は前年度比0.96ポイント減となった。なお、黒字決算のため、②累積欠損比率も前年度と同様0％となった。
③流動資産が当年度純利益による現金の増及び未収金の増などにより前年度から約1.1億円の増となったほか、流動負債の企業債償還元金の減などにより前年度から0.4千万円の減となったため、流動比率は前年度と比較して4.62ポイント改善した。
④企業債残高対事業規模比率は、企業債残高の減少に伴い、前年度から85.16ポイント改善した。企業債償還額は減少傾向となるものの、当面は償還額が借入額を上回る予定であり、今後も着実な改善が見込まれる。
⑤経費回収率は、国の統計上、汚水処理費から150円／㎥を超える部分の費用を除いて算出されているため、当該指標における数値は前年度から0.02ポイント改善している。なお、実質的な経費回収率については、処理単価の増に伴う流域下水道管理運営費負担金の増及び有収水量の減少に伴う下水道使用料の減などから、前年度比0.9ポイント減の74.5％となった。この傾向は⑥汚水処理原価も同様で、当年度約150円／㎥は統計上の数値であり、数値に大きな変動はない。なお、今年度の実質的な汚水処理原価は、前年度比2.0円/㎥増の156.8円となった。
⑧水洗化率は、接続人口の増加により前年度から1.89ポイント増加しており、着実に改善している。
</t>
    <rPh sb="190" eb="191">
      <t>ゾウ</t>
    </rPh>
    <rPh sb="495" eb="496">
      <t>トモナ</t>
    </rPh>
    <rPh sb="522" eb="523">
      <t>トモナ</t>
    </rPh>
    <rPh sb="524" eb="527">
      <t>ゲスイドウ</t>
    </rPh>
    <rPh sb="527" eb="530">
      <t>シヨウリョウ</t>
    </rPh>
    <phoneticPr fontId="4"/>
  </si>
  <si>
    <t>①有形固定資産減価償却率は、前年度から3.05ポイント増加している。令和3年度は面整備による新設や布設替えによる更新を行い、償却資産の増があったものの、大規模な更新・改良工事は当面予定されていないため大きな変動はなく、次年度以降も毎年約3％程度の資産の減価償却が増加する見込みである。
②管渠老朽化率は、前年度と同じく0％と、類似団体と比較して新しい管渠が多い状況である。
③管渠改善率は、0.08％と前年度と比べて0.14ポイント減となっているものの、主な要因は下水道管延長の増加であり、管渠の更新はストックマネジメント計画によって平準化されている。</t>
    <rPh sb="227" eb="228">
      <t>オモ</t>
    </rPh>
    <rPh sb="229" eb="231">
      <t>ヨウイン</t>
    </rPh>
    <rPh sb="232" eb="235">
      <t>ゲスイドウ</t>
    </rPh>
    <rPh sb="235" eb="236">
      <t>カン</t>
    </rPh>
    <rPh sb="236" eb="238">
      <t>エンチョウ</t>
    </rPh>
    <rPh sb="239" eb="241">
      <t>ゾウカ</t>
    </rPh>
    <rPh sb="245" eb="247">
      <t>カンキョ</t>
    </rPh>
    <rPh sb="248" eb="250">
      <t>コウシン</t>
    </rPh>
    <rPh sb="261" eb="263">
      <t>ケイカク</t>
    </rPh>
    <rPh sb="267" eb="270">
      <t>ヘイジュンカ</t>
    </rPh>
    <phoneticPr fontId="4"/>
  </si>
  <si>
    <t xml:space="preserve">依然として一般会計繰入金に依存した経営状況となっており、下水道使用料の適正化及び水洗化率の向上が大きな課題である。その中で使用料の適正化については、市民の急激な負担増を軽減するため2段階での改定を予定しており、令和5年4月から1段階目の改定を実施予定である。2段階目は令和8年度以降を予定しており、1段階目の改定結果を踏まえ、市民生活の変化や影響を考慮しつつ使用料体系を決定していく必要がある。
施設の改築更新については、ストックマネジメント計画に基づき、更新時期の平準化やコスト削減に努めている。
汚水処理事業については、共同化に向けた処理施設の建設を計画的に実施し、令和4年4月から汚泥処理施設の供用を開始している。
※経営戦略については、令和2年度策定済、令和6年度見直し予定。
</t>
    <rPh sb="121" eb="123">
      <t>ジッシ</t>
    </rPh>
    <rPh sb="123" eb="125">
      <t>ヨテイ</t>
    </rPh>
    <rPh sb="150" eb="152">
      <t>ダンカイ</t>
    </rPh>
    <rPh sb="152" eb="153">
      <t>メ</t>
    </rPh>
    <rPh sb="154" eb="156">
      <t>カイテイ</t>
    </rPh>
    <rPh sb="156" eb="158">
      <t>ケッカ</t>
    </rPh>
    <rPh sb="159" eb="160">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</si>
</sst>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0.12</c:v>
                </c:pt>
                <c:pt idx="1">
                  <c:v>0.05</c:v>
                </c:pt>
                <c:pt idx="2">
                  <c:v>0.1</c:v>
                </c:pt>
                <c:pt idx="3">
                  <c:v>0.22</c:v>
                </c:pt>
                <c:pt idx="4">
                  <c:v>0.08</c:v>
                </c:pt>
              </c:numCache>
            </c:numRef>
          </c:val>
          <c:extLst>
            <c:ext xmlns:c16="http://schemas.microsoft.com/office/drawing/2014/chart" uri="{C3380CC4-5D6E-409C-BE32-E72D297353CC}">
              <c16:uniqueId val="{00000000-B2CA-4090-ABDA-EC424481EE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0.05</c:v>
                </c:pt>
                <c:pt idx="2">
                  <c:v>0.03</c:v>
                </c:pt>
                <c:pt idx="3">
                  <c:v>7.0000000000000007E-2</c:v>
                </c:pt>
                <c:pt idx="4">
                  <c:v>0.19</c:v>
                </c:pt>
              </c:numCache>
            </c:numRef>
          </c:val>
          <c:smooth val="0"/>
          <c:extLst>
            <c:ext xmlns:c16="http://schemas.microsoft.com/office/drawing/2014/chart" uri="{C3380CC4-5D6E-409C-BE32-E72D297353CC}">
              <c16:uniqueId val="{00000001-B2CA-4090-ABDA-EC424481EE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3-4948-9F7B-42318870E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63.04</c:v>
                </c:pt>
              </c:numCache>
            </c:numRef>
          </c:val>
          <c:smooth val="0"/>
          <c:extLst>
            <c:ext xmlns:c16="http://schemas.microsoft.com/office/drawing/2014/chart" uri="{C3380CC4-5D6E-409C-BE32-E72D297353CC}">
              <c16:uniqueId val="{00000001-D8D3-4948-9F7B-42318870E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83.81</c:v>
                </c:pt>
                <c:pt idx="1">
                  <c:v>85.01</c:v>
                </c:pt>
                <c:pt idx="2">
                  <c:v>86.27</c:v>
                </c:pt>
                <c:pt idx="3">
                  <c:v>86.95</c:v>
                </c:pt>
                <c:pt idx="4">
                  <c:v>88.84</c:v>
                </c:pt>
              </c:numCache>
            </c:numRef>
          </c:val>
          <c:extLst>
            <c:ext xmlns:c16="http://schemas.microsoft.com/office/drawing/2014/chart" uri="{C3380CC4-5D6E-409C-BE32-E72D297353CC}">
              <c16:uniqueId val="{00000000-415A-4E06-8260-FE80BBEA56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88.14</c:v>
                </c:pt>
                <c:pt idx="1">
                  <c:v>86.76</c:v>
                </c:pt>
                <c:pt idx="2">
                  <c:v>89.07</c:v>
                </c:pt>
                <c:pt idx="3">
                  <c:v>89.18</c:v>
                </c:pt>
                <c:pt idx="4">
                  <c:v>94.75</c:v>
                </c:pt>
              </c:numCache>
            </c:numRef>
          </c:val>
          <c:smooth val="0"/>
          <c:extLst>
            <c:ext xmlns:c16="http://schemas.microsoft.com/office/drawing/2014/chart" uri="{C3380CC4-5D6E-409C-BE32-E72D297353CC}">
              <c16:uniqueId val="{00000001-415A-4E06-8260-FE80BBEA56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103.4</c:v>
                </c:pt>
                <c:pt idx="1">
                  <c:v>101.6</c:v>
                </c:pt>
                <c:pt idx="2">
                  <c:v>101.51</c:v>
                </c:pt>
                <c:pt idx="3">
                  <c:v>102.39</c:v>
                </c:pt>
                <c:pt idx="4">
                  <c:v>101.43</c:v>
                </c:pt>
              </c:numCache>
            </c:numRef>
          </c:val>
          <c:extLst>
            <c:ext xmlns:c16="http://schemas.microsoft.com/office/drawing/2014/chart" uri="{C3380CC4-5D6E-409C-BE32-E72D297353CC}">
              <c16:uniqueId val="{00000000-C5CB-47DF-BCA5-4978EE2401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104.82</c:v>
                </c:pt>
                <c:pt idx="1">
                  <c:v>104.95</c:v>
                </c:pt>
                <c:pt idx="2">
                  <c:v>104.34</c:v>
                </c:pt>
                <c:pt idx="3">
                  <c:v>105.1</c:v>
                </c:pt>
                <c:pt idx="4">
                  <c:v>106.01</c:v>
                </c:pt>
              </c:numCache>
            </c:numRef>
          </c:val>
          <c:smooth val="0"/>
          <c:extLst>
            <c:ext xmlns:c16="http://schemas.microsoft.com/office/drawing/2014/chart" uri="{C3380CC4-5D6E-409C-BE32-E72D297353CC}">
              <c16:uniqueId val="{00000001-C5CB-47DF-BCA5-4978EE2401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7.04</c:v>
                </c:pt>
                <c:pt idx="1">
                  <c:v>10.35</c:v>
                </c:pt>
                <c:pt idx="2">
                  <c:v>13.53</c:v>
                </c:pt>
                <c:pt idx="3">
                  <c:v>16.62</c:v>
                </c:pt>
                <c:pt idx="4">
                  <c:v>19.670000000000002</c:v>
                </c:pt>
              </c:numCache>
            </c:numRef>
          </c:val>
          <c:extLst>
            <c:ext xmlns:c16="http://schemas.microsoft.com/office/drawing/2014/chart" uri="{C3380CC4-5D6E-409C-BE32-E72D297353CC}">
              <c16:uniqueId val="{00000000-F42B-4DF5-87CA-1084E7BDAE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12.19</c:v>
                </c:pt>
                <c:pt idx="1">
                  <c:v>10.81</c:v>
                </c:pt>
                <c:pt idx="2">
                  <c:v>14.98</c:v>
                </c:pt>
                <c:pt idx="3">
                  <c:v>15.11</c:v>
                </c:pt>
                <c:pt idx="4">
                  <c:v>31.34</c:v>
                </c:pt>
              </c:numCache>
            </c:numRef>
          </c:val>
          <c:smooth val="0"/>
          <c:extLst>
            <c:ext xmlns:c16="http://schemas.microsoft.com/office/drawing/2014/chart" uri="{C3380CC4-5D6E-409C-BE32-E72D297353CC}">
              <c16:uniqueId val="{00000001-F42B-4DF5-87CA-1084E7BDAE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F2-4460-8F4D-DE5B8BB375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1.4</c:v>
                </c:pt>
                <c:pt idx="2" formatCode="#,##0.00;&quot;△&quot;#,##0.00">
                  <c:v>0</c:v>
                </c:pt>
                <c:pt idx="3" formatCode="#,##0.00;&quot;△&quot;#,##0.00">
                  <c:v>0</c:v>
                </c:pt>
                <c:pt idx="4">
                  <c:v>6.43</c:v>
                </c:pt>
              </c:numCache>
            </c:numRef>
          </c:val>
          <c:smooth val="0"/>
          <c:extLst>
            <c:ext xmlns:c16="http://schemas.microsoft.com/office/drawing/2014/chart" uri="{C3380CC4-5D6E-409C-BE32-E72D297353CC}">
              <c16:uniqueId val="{00000001-BEF2-4460-8F4D-DE5B8BB375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E-4D04-A40E-3C31546D80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5.27</c:v>
                </c:pt>
              </c:numCache>
            </c:numRef>
          </c:val>
          <c:smooth val="0"/>
          <c:extLst>
            <c:ext xmlns:c16="http://schemas.microsoft.com/office/drawing/2014/chart" uri="{C3380CC4-5D6E-409C-BE32-E72D297353CC}">
              <c16:uniqueId val="{00000001-71CE-4D04-A40E-3C31546D80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28.65</c:v>
                </c:pt>
                <c:pt idx="1">
                  <c:v>29.44</c:v>
                </c:pt>
                <c:pt idx="2">
                  <c:v>22.48</c:v>
                </c:pt>
                <c:pt idx="3">
                  <c:v>25.3</c:v>
                </c:pt>
                <c:pt idx="4">
                  <c:v>29.92</c:v>
                </c:pt>
              </c:numCache>
            </c:numRef>
          </c:val>
          <c:extLst>
            <c:ext xmlns:c16="http://schemas.microsoft.com/office/drawing/2014/chart" uri="{C3380CC4-5D6E-409C-BE32-E72D297353CC}">
              <c16:uniqueId val="{00000000-50F1-40E4-A8D8-5931AC0538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64.959999999999994</c:v>
                </c:pt>
                <c:pt idx="1">
                  <c:v>42.76</c:v>
                </c:pt>
                <c:pt idx="2">
                  <c:v>38.15</c:v>
                </c:pt>
                <c:pt idx="3">
                  <c:v>41.15</c:v>
                </c:pt>
                <c:pt idx="4">
                  <c:v>80.08</c:v>
                </c:pt>
              </c:numCache>
            </c:numRef>
          </c:val>
          <c:smooth val="0"/>
          <c:extLst>
            <c:ext xmlns:c16="http://schemas.microsoft.com/office/drawing/2014/chart" uri="{C3380CC4-5D6E-409C-BE32-E72D297353CC}">
              <c16:uniqueId val="{00000001-50F1-40E4-A8D8-5931AC0538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1034.0899999999999</c:v>
                </c:pt>
                <c:pt idx="1">
                  <c:v>913.45</c:v>
                </c:pt>
                <c:pt idx="2">
                  <c:v>818.73</c:v>
                </c:pt>
                <c:pt idx="3">
                  <c:v>681.93</c:v>
                </c:pt>
                <c:pt idx="4">
                  <c:v>596.77</c:v>
                </c:pt>
              </c:numCache>
            </c:numRef>
          </c:val>
          <c:extLst>
            <c:ext xmlns:c16="http://schemas.microsoft.com/office/drawing/2014/chart" uri="{C3380CC4-5D6E-409C-BE32-E72D297353CC}">
              <c16:uniqueId val="{00000000-04BC-4A25-BA3F-7133A020DA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925.1</c:v>
                </c:pt>
                <c:pt idx="1">
                  <c:v>877.65</c:v>
                </c:pt>
                <c:pt idx="2">
                  <c:v>610.94000000000005</c:v>
                </c:pt>
                <c:pt idx="3">
                  <c:v>648.28</c:v>
                </c:pt>
                <c:pt idx="4">
                  <c:v>672.33</c:v>
                </c:pt>
              </c:numCache>
            </c:numRef>
          </c:val>
          <c:smooth val="0"/>
          <c:extLst>
            <c:ext xmlns:c16="http://schemas.microsoft.com/office/drawing/2014/chart" uri="{C3380CC4-5D6E-409C-BE32-E72D297353CC}">
              <c16:uniqueId val="{00000001-04BC-4A25-BA3F-7133A020DA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79.44</c:v>
                </c:pt>
                <c:pt idx="1">
                  <c:v>80.98</c:v>
                </c:pt>
                <c:pt idx="2">
                  <c:v>78.5</c:v>
                </c:pt>
                <c:pt idx="3">
                  <c:v>77.86</c:v>
                </c:pt>
                <c:pt idx="4">
                  <c:v>77.88</c:v>
                </c:pt>
              </c:numCache>
            </c:numRef>
          </c:val>
          <c:extLst>
            <c:ext xmlns:c16="http://schemas.microsoft.com/office/drawing/2014/chart" uri="{C3380CC4-5D6E-409C-BE32-E72D297353CC}">
              <c16:uniqueId val="{00000000-2432-4590-B424-1A488F724C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80.36</c:v>
                </c:pt>
                <c:pt idx="1">
                  <c:v>78.989999999999995</c:v>
                </c:pt>
                <c:pt idx="2">
                  <c:v>81.86</c:v>
                </c:pt>
                <c:pt idx="3">
                  <c:v>79.3</c:v>
                </c:pt>
                <c:pt idx="4">
                  <c:v>98.75</c:v>
                </c:pt>
              </c:numCache>
            </c:numRef>
          </c:val>
          <c:smooth val="0"/>
          <c:extLst>
            <c:ext xmlns:c16="http://schemas.microsoft.com/office/drawing/2014/chart" uri="{C3380CC4-5D6E-409C-BE32-E72D297353CC}">
              <c16:uniqueId val="{00000001-2432-4590-B424-1A488F724C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147.12</c:v>
                </c:pt>
                <c:pt idx="2">
                  <c:v>150.79</c:v>
                </c:pt>
                <c:pt idx="3">
                  <c:v>150</c:v>
                </c:pt>
                <c:pt idx="4">
                  <c:v>150.04</c:v>
                </c:pt>
              </c:numCache>
            </c:numRef>
          </c:val>
          <c:extLst>
            <c:ext xmlns:c16="http://schemas.microsoft.com/office/drawing/2014/chart" uri="{C3380CC4-5D6E-409C-BE32-E72D297353CC}">
              <c16:uniqueId val="{00000000-7640-45B5-B6A6-215D3FE6F3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145.83000000000001</c:v>
                </c:pt>
                <c:pt idx="1">
                  <c:v>148.15</c:v>
                </c:pt>
                <c:pt idx="2">
                  <c:v>154.66</c:v>
                </c:pt>
                <c:pt idx="3">
                  <c:v>157.05000000000001</c:v>
                </c:pt>
                <c:pt idx="4">
                  <c:v>142.03</c:v>
                </c:pt>
              </c:numCache>
            </c:numRef>
          </c:val>
          <c:smooth val="0"/>
          <c:extLst>
            <c:ext xmlns:c16="http://schemas.microsoft.com/office/drawing/2014/chart" uri="{C3380CC4-5D6E-409C-BE32-E72D297353CC}">
              <c16:uniqueId val="{00000001-7640-45B5-B6A6-215D3FE6F3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118535</v>
      </c>
      <c r="AM8" s="45"/>
      <c r="AN8" s="45"/>
      <c r="AO8" s="45"/>
      <c r="AP8" s="45"/>
      <c r="AQ8" s="45"/>
      <c r="AR8" s="45"/>
      <c r="AS8" s="45"/>
      <c r="AT8" s="46">
        <f>データ!T6</f>
        <v>47.42</v>
      </c>
      <c r="AU8" s="46"/>
      <c r="AV8" s="46"/>
      <c r="AW8" s="46"/>
      <c r="AX8" s="46"/>
      <c r="AY8" s="46"/>
      <c r="AZ8" s="46"/>
      <c r="BA8" s="46"/>
      <c r="BB8" s="46">
        <f>データ!U6</f>
        <v>2499.6799999999998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69.02</v>
      </c>
      <c r="J10" s="46"/>
      <c r="K10" s="46"/>
      <c r="L10" s="46"/>
      <c r="M10" s="46"/>
      <c r="N10" s="46"/>
      <c r="O10" s="46"/>
      <c r="P10" s="46">
        <f>データ!P6</f>
        <v>89.11</v>
      </c>
      <c r="Q10" s="46"/>
      <c r="R10" s="46"/>
      <c r="S10" s="46"/>
      <c r="T10" s="46"/>
      <c r="U10" s="46"/>
      <c r="V10" s="46"/>
      <c r="W10" s="46">
        <f>データ!Q6</f>
        <v>86.75</v>
      </c>
      <c r="X10" s="46"/>
      <c r="Y10" s="46"/>
      <c r="Z10" s="46"/>
      <c r="AA10" s="46"/>
      <c r="AB10" s="46"/>
      <c r="AC10" s="46"/>
      <c r="AD10" s="45">
        <f>データ!R6</f>
        <v>2030</v>
      </c>
      <c r="AE10" s="45"/>
      <c r="AF10" s="45"/>
      <c r="AG10" s="45"/>
      <c r="AH10" s="45"/>
      <c r="AI10" s="45"/>
      <c r="AJ10" s="45"/>
      <c r="AK10" s="2"/>
      <c r="AL10" s="45">
        <f>データ!V6</f>
        <v>105300</v>
      </c>
      <c r="AM10" s="45"/>
      <c r="AN10" s="45"/>
      <c r="AO10" s="45"/>
      <c r="AP10" s="45"/>
      <c r="AQ10" s="45"/>
      <c r="AR10" s="45"/>
      <c r="AS10" s="45"/>
      <c r="AT10" s="46">
        <f>データ!W6</f>
        <v>18.68</v>
      </c>
      <c r="AU10" s="46"/>
      <c r="AV10" s="46"/>
      <c r="AW10" s="46"/>
      <c r="AX10" s="46"/>
      <c r="AY10" s="46"/>
      <c r="AZ10" s="46"/>
      <c r="BA10" s="46"/>
      <c r="BB10" s="46">
        <f>データ!X6</f>
        <v>5637.04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5.7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5.7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5.7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5.7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5.7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5.7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5.7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5.7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5.7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5.7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5.7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5.7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5.7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5.7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5.7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5.7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5.7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5.7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5.7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5.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5.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5.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5.7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5.7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5.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5.7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5.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5.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5.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jZdcbn+6Zy00JLzKxq9/1Th5xinH9BbdaINaexZa0pnH/C4HgjRtf8fTCRa23RbNSdJYs0WwukEkBbh0VfiTw==" saltValue="KgC5uiQllkeoAY+9U2v0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232050</v>
      </c>
      <c r="D6" s="19">
        <f t="shared" si="3"/>
        <v>46</v>
      </c>
      <c r="E6" s="19">
        <f t="shared" si="3"/>
        <v>17</v>
      </c>
      <c r="F6" s="19">
        <f t="shared" si="3"/>
        <v>1</v>
      </c>
      <c r="G6" s="19">
        <f t="shared" si="3"/>
        <v>0</v>
      </c>
      <c r="H6" s="19" t="str">
        <f t="shared" si="3"/>
        <v>愛知県　半田市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69.02</v>
      </c>
      <c r="P6" s="20">
        <f t="shared" si="3"/>
        <v>89.11</v>
      </c>
      <c r="Q6" s="20">
        <f t="shared" si="3"/>
        <v>86.75</v>
      </c>
      <c r="R6" s="20">
        <f t="shared" si="3"/>
        <v>2030</v>
      </c>
      <c r="S6" s="20">
        <f t="shared" si="3"/>
        <v>118535</v>
      </c>
      <c r="T6" s="20">
        <f t="shared" si="3"/>
        <v>47.42</v>
      </c>
      <c r="U6" s="20">
        <f t="shared" si="3"/>
        <v>2499.6799999999998</v>
      </c>
      <c r="V6" s="20">
        <f t="shared" si="3"/>
        <v>105300</v>
      </c>
      <c r="W6" s="20">
        <f t="shared" si="3"/>
        <v>18.68</v>
      </c>
      <c r="X6" s="20">
        <f t="shared" si="3"/>
        <v>5637.04</v>
      </c>
      <c r="Y6" s="21">
        <f>IF(Y7="",NA(),Y7)</f>
        <v>103.4</v>
      </c>
      <c r="Z6" s="21">
        <f t="shared" ref="Z6:AH6" si="4">IF(Z7="",NA(),Z7)</f>
        <v>101.6</v>
      </c>
      <c r="AA6" s="21">
        <f t="shared" si="4"/>
        <v>101.51</v>
      </c>
      <c r="AB6" s="21">
        <f t="shared" si="4"/>
        <v>102.39</v>
      </c>
      <c r="AC6" s="21">
        <f t="shared" si="4"/>
        <v>101.43</v>
      </c>
      <c r="AD6" s="21">
        <f t="shared" si="4"/>
        <v>104.82</v>
      </c>
      <c r="AE6" s="21">
        <f t="shared" si="4"/>
        <v>104.95</v>
      </c>
      <c r="AF6" s="21">
        <f t="shared" si="4"/>
        <v>104.34</v>
      </c>
      <c r="AG6" s="21">
        <f t="shared" si="4"/>
        <v>105.1</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1">
        <f t="shared" si="5"/>
        <v>5.27</v>
      </c>
      <c r="AT6" s="20" t="str">
        <f>IF(AT7="","",IF(AT7="-","【-】","【"&amp;SUBSTITUTE(TEXT(AT7,"#,##0.00"),"-","△")&amp;"】"))</f>
        <v>【3.09】</v>
      </c>
      <c r="AU6" s="21">
        <f>IF(AU7="",NA(),AU7)</f>
        <v>28.65</v>
      </c>
      <c r="AV6" s="21">
        <f t="shared" ref="AV6:BD6" si="6">IF(AV7="",NA(),AV7)</f>
        <v>29.44</v>
      </c>
      <c r="AW6" s="21">
        <f t="shared" si="6"/>
        <v>22.48</v>
      </c>
      <c r="AX6" s="21">
        <f t="shared" si="6"/>
        <v>25.3</v>
      </c>
      <c r="AY6" s="21">
        <f t="shared" si="6"/>
        <v>29.92</v>
      </c>
      <c r="AZ6" s="21">
        <f t="shared" si="6"/>
        <v>64.959999999999994</v>
      </c>
      <c r="BA6" s="21">
        <f t="shared" si="6"/>
        <v>42.76</v>
      </c>
      <c r="BB6" s="21">
        <f t="shared" si="6"/>
        <v>38.15</v>
      </c>
      <c r="BC6" s="21">
        <f t="shared" si="6"/>
        <v>41.15</v>
      </c>
      <c r="BD6" s="21">
        <f t="shared" si="6"/>
        <v>80.08</v>
      </c>
      <c r="BE6" s="20" t="str">
        <f>IF(BE7="","",IF(BE7="-","【-】","【"&amp;SUBSTITUTE(TEXT(BE7,"#,##0.00"),"-","△")&amp;"】"))</f>
        <v>【71.39】</v>
      </c>
      <c r="BF6" s="21">
        <f>IF(BF7="",NA(),BF7)</f>
        <v>1034.0899999999999</v>
      </c>
      <c r="BG6" s="21">
        <f t="shared" ref="BG6:BO6" si="7">IF(BG7="",NA(),BG7)</f>
        <v>913.45</v>
      </c>
      <c r="BH6" s="21">
        <f t="shared" si="7"/>
        <v>818.73</v>
      </c>
      <c r="BI6" s="21">
        <f t="shared" si="7"/>
        <v>681.93</v>
      </c>
      <c r="BJ6" s="21">
        <f t="shared" si="7"/>
        <v>596.77</v>
      </c>
      <c r="BK6" s="21">
        <f t="shared" si="7"/>
        <v>925.1</v>
      </c>
      <c r="BL6" s="21">
        <f t="shared" si="7"/>
        <v>877.65</v>
      </c>
      <c r="BM6" s="21">
        <f t="shared" si="7"/>
        <v>610.94000000000005</v>
      </c>
      <c r="BN6" s="21">
        <f t="shared" si="7"/>
        <v>648.28</v>
      </c>
      <c r="BO6" s="21">
        <f t="shared" si="7"/>
        <v>672.33</v>
      </c>
      <c r="BP6" s="20" t="str">
        <f>IF(BP7="","",IF(BP7="-","【-】","【"&amp;SUBSTITUTE(TEXT(BP7,"#,##0.00"),"-","△")&amp;"】"))</f>
        <v>【669.11】</v>
      </c>
      <c r="BQ6" s="21">
        <f>IF(BQ7="",NA(),BQ7)</f>
        <v>79.44</v>
      </c>
      <c r="BR6" s="21">
        <f t="shared" ref="BR6:BZ6" si="8">IF(BR7="",NA(),BR7)</f>
        <v>80.98</v>
      </c>
      <c r="BS6" s="21">
        <f t="shared" si="8"/>
        <v>78.5</v>
      </c>
      <c r="BT6" s="21">
        <f t="shared" si="8"/>
        <v>77.86</v>
      </c>
      <c r="BU6" s="21">
        <f t="shared" si="8"/>
        <v>77.88</v>
      </c>
      <c r="BV6" s="21">
        <f t="shared" si="8"/>
        <v>80.36</v>
      </c>
      <c r="BW6" s="21">
        <f t="shared" si="8"/>
        <v>78.989999999999995</v>
      </c>
      <c r="BX6" s="21">
        <f t="shared" si="8"/>
        <v>81.86</v>
      </c>
      <c r="BY6" s="21">
        <f t="shared" si="8"/>
        <v>79.3</v>
      </c>
      <c r="BZ6" s="21">
        <f t="shared" si="8"/>
        <v>98.75</v>
      </c>
      <c r="CA6" s="20" t="str">
        <f>IF(CA7="","",IF(CA7="-","【-】","【"&amp;SUBSTITUTE(TEXT(CA7,"#,##0.00"),"-","△")&amp;"】"))</f>
        <v>【99.73】</v>
      </c>
      <c r="CB6" s="21">
        <f>IF(CB7="",NA(),CB7)</f>
        <v>150</v>
      </c>
      <c r="CC6" s="21">
        <f t="shared" ref="CC6:CK6" si="9">IF(CC7="",NA(),CC7)</f>
        <v>147.12</v>
      </c>
      <c r="CD6" s="21">
        <f t="shared" si="9"/>
        <v>150.79</v>
      </c>
      <c r="CE6" s="21">
        <f t="shared" si="9"/>
        <v>150</v>
      </c>
      <c r="CF6" s="21">
        <f t="shared" si="9"/>
        <v>150.04</v>
      </c>
      <c r="CG6" s="21">
        <f t="shared" si="9"/>
        <v>145.83000000000001</v>
      </c>
      <c r="CH6" s="21">
        <f t="shared" si="9"/>
        <v>148.15</v>
      </c>
      <c r="CI6" s="21">
        <f t="shared" si="9"/>
        <v>154.66</v>
      </c>
      <c r="CJ6" s="21">
        <f t="shared" si="9"/>
        <v>157.05000000000001</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63.04</v>
      </c>
      <c r="CW6" s="20" t="str">
        <f>IF(CW7="","",IF(CW7="-","【-】","【"&amp;SUBSTITUTE(TEXT(CW7,"#,##0.00"),"-","△")&amp;"】"))</f>
        <v>【59.99】</v>
      </c>
      <c r="CX6" s="21">
        <f>IF(CX7="",NA(),CX7)</f>
        <v>83.81</v>
      </c>
      <c r="CY6" s="21">
        <f t="shared" ref="CY6:DG6" si="11">IF(CY7="",NA(),CY7)</f>
        <v>85.01</v>
      </c>
      <c r="CZ6" s="21">
        <f t="shared" si="11"/>
        <v>86.27</v>
      </c>
      <c r="DA6" s="21">
        <f t="shared" si="11"/>
        <v>86.95</v>
      </c>
      <c r="DB6" s="21">
        <f t="shared" si="11"/>
        <v>88.84</v>
      </c>
      <c r="DC6" s="21">
        <f t="shared" si="11"/>
        <v>88.14</v>
      </c>
      <c r="DD6" s="21">
        <f t="shared" si="11"/>
        <v>86.76</v>
      </c>
      <c r="DE6" s="21">
        <f t="shared" si="11"/>
        <v>89.07</v>
      </c>
      <c r="DF6" s="21">
        <f t="shared" si="11"/>
        <v>89.18</v>
      </c>
      <c r="DG6" s="21">
        <f t="shared" si="11"/>
        <v>94.75</v>
      </c>
      <c r="DH6" s="20" t="str">
        <f>IF(DH7="","",IF(DH7="-","【-】","【"&amp;SUBSTITUTE(TEXT(DH7,"#,##0.00"),"-","△")&amp;"】"))</f>
        <v>【95.72】</v>
      </c>
      <c r="DI6" s="21">
        <f>IF(DI7="",NA(),DI7)</f>
        <v>7.04</v>
      </c>
      <c r="DJ6" s="21">
        <f t="shared" ref="DJ6:DR6" si="12">IF(DJ7="",NA(),DJ7)</f>
        <v>10.35</v>
      </c>
      <c r="DK6" s="21">
        <f t="shared" si="12"/>
        <v>13.53</v>
      </c>
      <c r="DL6" s="21">
        <f t="shared" si="12"/>
        <v>16.62</v>
      </c>
      <c r="DM6" s="21">
        <f t="shared" si="12"/>
        <v>19.670000000000002</v>
      </c>
      <c r="DN6" s="21">
        <f t="shared" si="12"/>
        <v>12.19</v>
      </c>
      <c r="DO6" s="21">
        <f t="shared" si="12"/>
        <v>10.81</v>
      </c>
      <c r="DP6" s="21">
        <f t="shared" si="12"/>
        <v>14.98</v>
      </c>
      <c r="DQ6" s="21">
        <f t="shared" si="12"/>
        <v>15.11</v>
      </c>
      <c r="DR6" s="21">
        <f t="shared" si="12"/>
        <v>31.34</v>
      </c>
      <c r="DS6" s="20" t="str">
        <f>IF(DS7="","",IF(DS7="-","【-】","【"&amp;SUBSTITUTE(TEXT(DS7,"#,##0.00"),"-","△")&amp;"】"))</f>
        <v>【38.17】</v>
      </c>
      <c r="DT6" s="20">
        <f>IF(DT7="",NA(),DT7)</f>
        <v>0</v>
      </c>
      <c r="DU6" s="20">
        <f t="shared" ref="DU6:EC6" si="13">IF(DU7="",NA(),DU7)</f>
        <v>0</v>
      </c>
      <c r="DV6" s="20">
        <f t="shared" si="13"/>
        <v>0</v>
      </c>
      <c r="DW6" s="20">
        <f t="shared" si="13"/>
        <v>0</v>
      </c>
      <c r="DX6" s="20">
        <f t="shared" si="13"/>
        <v>0</v>
      </c>
      <c r="DY6" s="21">
        <f t="shared" si="13"/>
        <v>1.01</v>
      </c>
      <c r="DZ6" s="21">
        <f t="shared" si="13"/>
        <v>1.4</v>
      </c>
      <c r="EA6" s="20">
        <f t="shared" si="13"/>
        <v>0</v>
      </c>
      <c r="EB6" s="20">
        <f t="shared" si="13"/>
        <v>0</v>
      </c>
      <c r="EC6" s="21">
        <f t="shared" si="13"/>
        <v>6.43</v>
      </c>
      <c r="ED6" s="20" t="str">
        <f>IF(ED7="","",IF(ED7="-","【-】","【"&amp;SUBSTITUTE(TEXT(ED7,"#,##0.00"),"-","△")&amp;"】"))</f>
        <v>【6.54】</v>
      </c>
      <c r="EE6" s="21">
        <f>IF(EE7="",NA(),EE7)</f>
        <v>0.12</v>
      </c>
      <c r="EF6" s="21">
        <f t="shared" ref="EF6:EN6" si="14">IF(EF7="",NA(),EF7)</f>
        <v>0.05</v>
      </c>
      <c r="EG6" s="21">
        <f t="shared" si="14"/>
        <v>0.1</v>
      </c>
      <c r="EH6" s="21">
        <f t="shared" si="14"/>
        <v>0.22</v>
      </c>
      <c r="EI6" s="21">
        <f t="shared" si="14"/>
        <v>0.08</v>
      </c>
      <c r="EJ6" s="21">
        <f t="shared" si="14"/>
        <v>0.12</v>
      </c>
      <c r="EK6" s="21">
        <f t="shared" si="14"/>
        <v>0.05</v>
      </c>
      <c r="EL6" s="21">
        <f t="shared" si="14"/>
        <v>0.03</v>
      </c>
      <c r="EM6" s="21">
        <f t="shared" si="14"/>
        <v>7.0000000000000007E-2</v>
      </c>
      <c r="EN6" s="21">
        <f t="shared" si="14"/>
        <v>0.19</v>
      </c>
      <c r="EO6" s="20" t="str">
        <f>IF(EO7="","",IF(EO7="-","【-】","【"&amp;SUBSTITUTE(TEXT(EO7,"#,##0.00"),"-","△")&amp;"】"))</f>
        <v>【0.24】</v>
      </c>
    </row>
    <row r="7" spans="1:148" s="22" customFormat="1" x14ac:dyDescent="0.15">
      <c r="A7" s="14"/>
      <c r="B7" s="23">
        <v>2021</v>
      </c>
      <c r="C7" s="23">
        <v>232050</v>
      </c>
      <c r="D7" s="23">
        <v>46</v>
      </c>
      <c r="E7" s="23">
        <v>17</v>
      </c>
      <c r="F7" s="23">
        <v>1</v>
      </c>
      <c r="G7" s="23">
        <v>0</v>
      </c>
      <c r="H7" s="23" t="s">
        <v>96</v>
      </c>
      <c r="I7" s="23" t="s">
        <v>97</v>
      </c>
      <c r="J7" s="23" t="s">
        <v>98</v>
      </c>
      <c r="K7" s="23" t="s">
        <v>99</v>
      </c>
      <c r="L7" s="23" t="s">
        <v>100</v>
      </c>
      <c r="M7" s="23" t="s">
        <v>101</v>
      </c>
      <c r="N7" s="24" t="s">
        <v>102</v>
      </c>
      <c r="O7" s="24">
        <v>69.02</v>
      </c>
      <c r="P7" s="24">
        <v>89.11</v>
      </c>
      <c r="Q7" s="24">
        <v>86.75</v>
      </c>
      <c r="R7" s="24">
        <v>2030</v>
      </c>
      <c r="S7" s="24">
        <v>118535</v>
      </c>
      <c r="T7" s="24">
        <v>47.42</v>
      </c>
      <c r="U7" s="24">
        <v>2499.6799999999998</v>
      </c>
      <c r="V7" s="24">
        <v>105300</v>
      </c>
      <c r="W7" s="24">
        <v>18.68</v>
      </c>
      <c r="X7" s="24">
        <v>5637.04</v>
      </c>
      <c r="Y7" s="24">
        <v>103.4</v>
      </c>
      <c r="Z7" s="24">
        <v>101.6</v>
      </c>
      <c r="AA7" s="24">
        <v>101.51</v>
      </c>
      <c r="AB7" s="24">
        <v>102.39</v>
      </c>
      <c r="AC7" s="24">
        <v>101.43</v>
      </c>
      <c r="AD7" s="24">
        <v>104.82</v>
      </c>
      <c r="AE7" s="24">
        <v>104.95</v>
      </c>
      <c r="AF7" s="24">
        <v>104.34</v>
      </c>
      <c r="AG7" s="24">
        <v>105.1</v>
      </c>
      <c r="AH7" s="24">
        <v>106.01</v>
      </c>
      <c r="AI7" s="24">
        <v>107.02</v>
      </c>
      <c r="AJ7" s="24">
        <v>0</v>
      </c>
      <c r="AK7" s="24">
        <v>0</v>
      </c>
      <c r="AL7" s="24">
        <v>0</v>
      </c>
      <c r="AM7" s="24">
        <v>0</v>
      </c>
      <c r="AN7" s="24">
        <v>0</v>
      </c>
      <c r="AO7" s="24">
        <v>0</v>
      </c>
      <c r="AP7" s="24">
        <v>0</v>
      </c>
      <c r="AQ7" s="24">
        <v>0</v>
      </c>
      <c r="AR7" s="24">
        <v>0</v>
      </c>
      <c r="AS7" s="24">
        <v>5.27</v>
      </c>
      <c r="AT7" s="24">
        <v>3.09</v>
      </c>
      <c r="AU7" s="24">
        <v>28.65</v>
      </c>
      <c r="AV7" s="24">
        <v>29.44</v>
      </c>
      <c r="AW7" s="24">
        <v>22.48</v>
      </c>
      <c r="AX7" s="24">
        <v>25.3</v>
      </c>
      <c r="AY7" s="24">
        <v>29.92</v>
      </c>
      <c r="AZ7" s="24">
        <v>64.959999999999994</v>
      </c>
      <c r="BA7" s="24">
        <v>42.76</v>
      </c>
      <c r="BB7" s="24">
        <v>38.15</v>
      </c>
      <c r="BC7" s="24">
        <v>41.15</v>
      </c>
      <c r="BD7" s="24">
        <v>80.08</v>
      </c>
      <c r="BE7" s="24">
        <v>71.39</v>
      </c>
      <c r="BF7" s="24">
        <v>1034.0899999999999</v>
      </c>
      <c r="BG7" s="24">
        <v>913.45</v>
      </c>
      <c r="BH7" s="24">
        <v>818.73</v>
      </c>
      <c r="BI7" s="24">
        <v>681.93</v>
      </c>
      <c r="BJ7" s="24">
        <v>596.77</v>
      </c>
      <c r="BK7" s="24">
        <v>925.1</v>
      </c>
      <c r="BL7" s="24">
        <v>877.65</v>
      </c>
      <c r="BM7" s="24">
        <v>610.94000000000005</v>
      </c>
      <c r="BN7" s="24">
        <v>648.28</v>
      </c>
      <c r="BO7" s="24">
        <v>672.33</v>
      </c>
      <c r="BP7" s="24">
        <v>669.11</v>
      </c>
      <c r="BQ7" s="24">
        <v>79.44</v>
      </c>
      <c r="BR7" s="24">
        <v>80.98</v>
      </c>
      <c r="BS7" s="24">
        <v>78.5</v>
      </c>
      <c r="BT7" s="24">
        <v>77.86</v>
      </c>
      <c r="BU7" s="24">
        <v>77.88</v>
      </c>
      <c r="BV7" s="24">
        <v>80.36</v>
      </c>
      <c r="BW7" s="24">
        <v>78.989999999999995</v>
      </c>
      <c r="BX7" s="24">
        <v>81.86</v>
      </c>
      <c r="BY7" s="24">
        <v>79.3</v>
      </c>
      <c r="BZ7" s="24">
        <v>98.75</v>
      </c>
      <c r="CA7" s="24">
        <v>99.73</v>
      </c>
      <c r="CB7" s="24">
        <v>150</v>
      </c>
      <c r="CC7" s="24">
        <v>147.12</v>
      </c>
      <c r="CD7" s="24">
        <v>150.79</v>
      </c>
      <c r="CE7" s="24">
        <v>150</v>
      </c>
      <c r="CF7" s="24">
        <v>150.04</v>
      </c>
      <c r="CG7" s="24">
        <v>145.83000000000001</v>
      </c>
      <c r="CH7" s="24">
        <v>148.15</v>
      </c>
      <c r="CI7" s="24">
        <v>154.66</v>
      </c>
      <c r="CJ7" s="24">
        <v>157.05000000000001</v>
      </c>
      <c r="CK7" s="24">
        <v>142.03</v>
      </c>
      <c r="CL7" s="24">
        <v>134.97999999999999</v>
      </c>
      <c r="CM7" s="24" t="s">
        <v>102</v>
      </c>
      <c r="CN7" s="24" t="s">
        <v>102</v>
      </c>
      <c r="CO7" s="24" t="s">
        <v>102</v>
      </c>
      <c r="CP7" s="24" t="s">
        <v>102</v>
      </c>
      <c r="CQ7" s="24" t="s">
        <v>102</v>
      </c>
      <c r="CR7" s="24" t="s">
        <v>102</v>
      </c>
      <c r="CS7" s="24" t="s">
        <v>102</v>
      </c>
      <c r="CT7" s="24" t="s">
        <v>102</v>
      </c>
      <c r="CU7" s="24" t="s">
        <v>102</v>
      </c>
      <c r="CV7" s="24">
        <v>63.04</v>
      </c>
      <c r="CW7" s="24">
        <v>59.99</v>
      </c>
      <c r="CX7" s="24">
        <v>83.81</v>
      </c>
      <c r="CY7" s="24">
        <v>85.01</v>
      </c>
      <c r="CZ7" s="24">
        <v>86.27</v>
      </c>
      <c r="DA7" s="24">
        <v>86.95</v>
      </c>
      <c r="DB7" s="24">
        <v>88.84</v>
      </c>
      <c r="DC7" s="24">
        <v>88.14</v>
      </c>
      <c r="DD7" s="24">
        <v>86.76</v>
      </c>
      <c r="DE7" s="24">
        <v>89.07</v>
      </c>
      <c r="DF7" s="24">
        <v>89.18</v>
      </c>
      <c r="DG7" s="24">
        <v>94.75</v>
      </c>
      <c r="DH7" s="24">
        <v>95.72</v>
      </c>
      <c r="DI7" s="24">
        <v>7.04</v>
      </c>
      <c r="DJ7" s="24">
        <v>10.35</v>
      </c>
      <c r="DK7" s="24">
        <v>13.53</v>
      </c>
      <c r="DL7" s="24">
        <v>16.62</v>
      </c>
      <c r="DM7" s="24">
        <v>19.670000000000002</v>
      </c>
      <c r="DN7" s="24">
        <v>12.19</v>
      </c>
      <c r="DO7" s="24">
        <v>10.81</v>
      </c>
      <c r="DP7" s="24">
        <v>14.98</v>
      </c>
      <c r="DQ7" s="24">
        <v>15.11</v>
      </c>
      <c r="DR7" s="24">
        <v>31.34</v>
      </c>
      <c r="DS7" s="24">
        <v>38.17</v>
      </c>
      <c r="DT7" s="24">
        <v>0</v>
      </c>
      <c r="DU7" s="24">
        <v>0</v>
      </c>
      <c r="DV7" s="24">
        <v>0</v>
      </c>
      <c r="DW7" s="24">
        <v>0</v>
      </c>
      <c r="DX7" s="24">
        <v>0</v>
      </c>
      <c r="DY7" s="24">
        <v>1.01</v>
      </c>
      <c r="DZ7" s="24">
        <v>1.4</v>
      </c>
      <c r="EA7" s="24">
        <v>0</v>
      </c>
      <c r="EB7" s="24">
        <v>0</v>
      </c>
      <c r="EC7" s="24">
        <v>6.43</v>
      </c>
      <c r="ED7" s="24">
        <v>6.54</v>
      </c>
      <c r="EE7" s="24">
        <v>0.12</v>
      </c>
      <c r="EF7" s="24">
        <v>0.05</v>
      </c>
      <c r="EG7" s="24">
        <v>0.1</v>
      </c>
      <c r="EH7" s="24">
        <v>0.22</v>
      </c>
      <c r="EI7" s="24">
        <v>0.08</v>
      </c>
      <c r="EJ7" s="24">
        <v>0.12</v>
      </c>
      <c r="EK7" s="24">
        <v>0.05</v>
      </c>
      <c r="EL7" s="24">
        <v>0.03</v>
      </c>
      <c r="EM7" s="24">
        <v>7.0000000000000007E-2</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2023-01-23T06:58:30Z</cp:lastPrinted>
  <dcterms:created xsi:type="dcterms:W3CDTF">2023-01-12T23:31:27Z</dcterms:created>
  <dcterms:modified xsi:type="dcterms:W3CDTF">2023-01-28T02:41:35Z</dcterms:modified>
  <cp:category/>
</cp:coreProperties>
</file>