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1上水道\"/>
    </mc:Choice>
  </mc:AlternateContent>
  <xr:revisionPtr revIDLastSave="0" documentId="13_ncr:1_{7FF9E73B-E7D6-4F76-959B-2504D9A52EAD}" xr6:coauthVersionLast="47" xr6:coauthVersionMax="47" xr10:uidLastSave="{00000000-0000-0000-0000-000000000000}"/>
  <workbookProtection workbookAlgorithmName="SHA-512" workbookHashValue="5kUQq4RyWjBlciBU1YpYyLnPfiDnGkGjbKFnYjtFTcyS8zw5iIMJoOfAqzhHSYwzHL3tOQ8GbN9wP67wlpzqtw==" workbookSaltValue="1uA3H+KBbvVnzLfehrkOWw==" workbookSpinCount="100000" lockStructure="1"/>
  <bookViews>
    <workbookView xWindow="-98" yWindow="-98" windowWidth="17115" windowHeight="108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I10" i="4" s="1"/>
  <c r="N6" i="5"/>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F85" i="4"/>
  <c r="BB10" i="4"/>
  <c r="AT10" i="4"/>
  <c r="AL10" i="4"/>
  <c r="B10" i="4"/>
  <c r="BB8" i="4"/>
  <c r="AT8" i="4"/>
  <c r="AL8" i="4"/>
  <c r="AD8" i="4"/>
  <c r="W8" i="4"/>
  <c r="P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<sst xmlns="http://schemas.openxmlformats.org/spreadsheetml/2006/main" count="228" uniqueCount="114">
  <si>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</si>
  <si>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</si>
  <si>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</si>
  <si>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</si>
  <si>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</si>
  <si>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</si>
  <si>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</si>
  <si>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</si>
  <si>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</si>
  <si>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</si>
  <si>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</si>
  <si>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</si>
  <si>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</si>
  <si>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</si>
  <si>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</si>
  <si>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</si>
  <si>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</si>
  <si>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</si>
  <si>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</si>
  <si>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</si>
  <si>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</si>
  <si>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</si>
  <si>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</si>
  <si>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</si>
  <si>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</si>
  <si>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</si>
  <si>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</si>
  <si>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</si>
  <si>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</si>
  <si>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</si>
  <si>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</si>
  <si>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</si>
  <si>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</si>
  <si>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</si>
  <si>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</si>
  <si>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</si>
  <si>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</si>
  <si>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</si>
  <si>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</si>
  <si>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</si>
  <si>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</si>
  <si>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</si>
  <si>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</si>
  <si>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</si>
  <si>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</si>
  <si>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</si>
  <si>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</si>
  <si>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</si>
  <si>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</si>
  <si>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</si>
  <si>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</si>
  <si>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</si>
  <si>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</si>
  <si>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</si>
  <si>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</si>
  <si>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</si>
  <si>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</si>
  <si>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</si>
  <si>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</si>
  <si>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</si>
  <si>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</si>
  <si>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</si>
  <si>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</si>
  <si>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</si>
  <si>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</si>
  <si>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</si>
  <si>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</si>
  <si>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</si>
  <si>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</si>
  <si>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</si>
  <si>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</si>
  <si>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</si>
  <si>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</si>
  <si>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</si>
  <si>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</si>
  <si>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</si>
  <si>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</si>
  <si>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</si>
  <si>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</si>
  <si>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</si>
  <si>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</si>
  <si>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</si>
  <si>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</si>
  <si>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</si>
  <si>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</si>
  <si>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</si>
  <si>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</si>
  <si>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</si>
  <si>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</si>
  <si>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</si>
  <si>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</si>
  <si>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</si>
  <si>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</si>
  <si>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春日井市</t>
  </si>
  <si>
    <t>法適用</t>
  </si>
  <si>
    <t>水道事業</t>
  </si>
  <si>
    <t>末端給水事業</t>
  </si>
  <si>
    <t>A1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</si>
  <si>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</si>
  <si>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</si>
  <si>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</si>
  <si>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</si>
  <si>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</si>
  <si>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</si>
  <si>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</si>
  <si>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</si>
  <si>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</si>
  <si>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</si>
  <si>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</si>
  <si>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</si>
  <si>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</si>
  <si>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の増加は、管路耐震化、老朽管更新、受託工事等により償却資産が増加したが、減価償却累計額の増加の方が多かったためであり、全国平均及び類似団体平均を上回っています。
　「②管路経年化率」は、土地区画整理等により布設した管路が、耐用年数を経過し始めていることにより増加し、全国平均を上回っていますが、類似団体平均を下回っています。
　「③管路更新率」は、管路耐震化、老朽管更新工事を進めたことにより増加し、全国平均及び類似団体平均を上回っています。
　引き続き管路の更新を計画的に進める必要があります。</t>
    <rPh sb="153" eb="155">
      <t>ウワマワ</t>
    </rPh>
    <rPh sb="169" eb="171">
      <t>シタマワ</t>
    </rPh>
    <rPh sb="228" eb="230">
      <t>ウワマワ</t>
    </rPh>
    <rPh sb="238" eb="239">
      <t>ヒ</t>
    </rPh>
    <rPh sb="240" eb="241">
      <t>ツヅ</t>
    </rPh>
    <rPh sb="242" eb="244">
      <t>カンロ</t>
    </rPh>
    <rPh sb="245" eb="247">
      <t>コウシン</t>
    </rPh>
    <rPh sb="248" eb="251">
      <t>ケイカクテキ</t>
    </rPh>
    <rPh sb="252" eb="253">
      <t>スス</t>
    </rPh>
    <rPh sb="255" eb="257">
      <t>ヒツヨウ</t>
    </rPh>
    <phoneticPr fontId="4"/>
  </si>
  <si>
    <t>　春日井市水道事業は、平成29年度に経営戦略を策定し、事業の効率化、施設規模の適正化など経営改善に取り組んでいます。
　令和３年度は、主に水道料金の管理を行っている上下水道情報システムの更新を機に、これまで検針月の翌月に水道料金の調定を行っていましたが、発生主義の原則により近い、検針月に調定する方法に変更しました。
　また、引き続き従来よりも漏水調査の範囲を拡大し、不明水の減少に向けた取り組みを進めています。
　経営戦略については、ＰＤＣＡサイクルを活用し進捗管理を行い、令和４年度に中間見直しを行います。</t>
    <rPh sb="60" eb="62">
      <t>レイワ</t>
    </rPh>
    <rPh sb="63" eb="65">
      <t>ネンド</t>
    </rPh>
    <rPh sb="67" eb="68">
      <t>オモ</t>
    </rPh>
    <rPh sb="69" eb="71">
      <t>スイドウ</t>
    </rPh>
    <rPh sb="71" eb="73">
      <t>リョウキン</t>
    </rPh>
    <rPh sb="74" eb="76">
      <t>カンリ</t>
    </rPh>
    <rPh sb="77" eb="78">
      <t>オコナ</t>
    </rPh>
    <rPh sb="82" eb="84">
      <t>ジョウゲ</t>
    </rPh>
    <rPh sb="163" eb="164">
      <t>ヒ</t>
    </rPh>
    <rPh sb="165" eb="166">
      <t>ツヅ</t>
    </rPh>
    <rPh sb="244" eb="246">
      <t>チュウカン</t>
    </rPh>
    <rPh sb="250" eb="251">
      <t>オコナ</t>
    </rPh>
    <phoneticPr fontId="4"/>
  </si>
  <si>
    <t>　「①経常収支比率」は、水道料金の減少に伴う収益の減少、上下水道情報システム再構築に伴う費用の増加により、全国平均及び類似団体平均を下回っていますが、「⑥給水原価」は、全国平均及び類似団体平均を下回っています。
　「②累積欠損金比率」は、平成25年度からは発生していません。
　「③流動比率」の減少は、上水道布設替工事等の未払金の増加に伴い、流動負債が増加したためであり、全国平均及び類似団体平均を上回り、短期的な債務に対する支払能力は確保しています。
　「④企業債残高対給水収益比率」は、新たな借入れを行っていないため全国平均及び類似団体平均を下回り、長期的な経営の安定性も図っています。
　「⑤料金回収率」の増加は、令和２年度に新型コロナウイルス感染症拡大に伴う市の支援対策として水道料金の基本料金を免除したことによる給水収益の減少に伴う一時的な減少によるものであり、全国平均及び類似団体平均を下回っていますが、100％を上回っています。　
　「⑦施設利用率」の減少は、有収水量が減少し総配水量が減少したためであり、全国平均及び類似団体平均を上回っています。
　「⑧有収率」の増加は、有収水量、配水量ともに減少しましたが、有収水量より配水量の減少幅が大きかったためであり、全国平均及び類似団体平均を上回っています。</t>
    <rPh sb="12" eb="14">
      <t>スイドウ</t>
    </rPh>
    <rPh sb="14" eb="16">
      <t>リョウキン</t>
    </rPh>
    <rPh sb="17" eb="19">
      <t>ゲンショウ</t>
    </rPh>
    <rPh sb="20" eb="21">
      <t>トモナ</t>
    </rPh>
    <rPh sb="22" eb="24">
      <t>シュウエキ</t>
    </rPh>
    <rPh sb="25" eb="27">
      <t>ゲンショウ</t>
    </rPh>
    <rPh sb="28" eb="30">
      <t>ジョウゲ</t>
    </rPh>
    <rPh sb="30" eb="31">
      <t>スイ</t>
    </rPh>
    <rPh sb="31" eb="32">
      <t>ドウ</t>
    </rPh>
    <rPh sb="32" eb="34">
      <t>ジョウホウ</t>
    </rPh>
    <rPh sb="38" eb="41">
      <t>サイコウチク</t>
    </rPh>
    <rPh sb="42" eb="43">
      <t>トモナ</t>
    </rPh>
    <rPh sb="44" eb="46">
      <t>ヒヨウ</t>
    </rPh>
    <rPh sb="47" eb="49">
      <t>ゾウカ</t>
    </rPh>
    <rPh sb="147" eb="149">
      <t>ゲンショウ</t>
    </rPh>
    <rPh sb="151" eb="152">
      <t>ウエ</t>
    </rPh>
    <rPh sb="152" eb="154">
      <t>スイドウ</t>
    </rPh>
    <rPh sb="154" eb="156">
      <t>フセツ</t>
    </rPh>
    <rPh sb="156" eb="157">
      <t>カ</t>
    </rPh>
    <rPh sb="157" eb="159">
      <t>コウジ</t>
    </rPh>
    <rPh sb="159" eb="160">
      <t>トウ</t>
    </rPh>
    <rPh sb="161" eb="163">
      <t>ミバライ</t>
    </rPh>
    <rPh sb="163" eb="164">
      <t>キン</t>
    </rPh>
    <rPh sb="165" eb="167">
      <t>ゾウカ</t>
    </rPh>
    <rPh sb="168" eb="169">
      <t>トモナ</t>
    </rPh>
    <rPh sb="176" eb="178">
      <t>ゾウカ</t>
    </rPh>
    <rPh sb="306" eb="308">
      <t>ゾウカ</t>
    </rPh>
    <rPh sb="310" eb="312">
      <t>レイワ</t>
    </rPh>
    <rPh sb="313" eb="315">
      <t>ネンド</t>
    </rPh>
    <rPh sb="369" eb="370">
      <t>トモナ</t>
    </rPh>
    <rPh sb="371" eb="373">
      <t>イチジ</t>
    </rPh>
    <rPh sb="373" eb="374">
      <t>テキ</t>
    </rPh>
    <rPh sb="375" eb="377">
      <t>ゲンショウ</t>
    </rPh>
    <rPh sb="399" eb="401">
      <t>シタマワ</t>
    </rPh>
    <rPh sb="413" eb="415">
      <t>ウワマワ</t>
    </rPh>
    <rPh sb="433" eb="435">
      <t>ゲンショウ</t>
    </rPh>
    <rPh sb="527" eb="528">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</si>
</sst>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c:v>
                </c:pt>
                <c:pt idx="1">
                  <c:v>0.09</c:v>
                </c:pt>
                <c:pt idx="2">
                  <c:v>0.61</c:v>
                </c:pt>
                <c:pt idx="3">
                  <c:v>0.64</c:v>
                </c:pt>
                <c:pt idx="4">
                  <c:v>0.94</c:v>
                </c:pt>
              </c:numCache>
            </c:numRef>
          </c:val>
          <c:extLst>
            <c:ext xmlns:c16="http://schemas.microsoft.com/office/drawing/2014/chart" uri="{C3380CC4-5D6E-409C-BE32-E72D297353CC}">
              <c16:uniqueId val="{00000000-CE67-4DE7-8F4A-C427651B2CB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CE67-4DE7-8F4A-C427651B2CB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68.7</c:v>
                </c:pt>
                <c:pt idx="1">
                  <c:v>70.81</c:v>
                </c:pt>
                <c:pt idx="2">
                  <c:v>70.27</c:v>
                </c:pt>
                <c:pt idx="3">
                  <c:v>86.76</c:v>
                </c:pt>
                <c:pt idx="4">
                  <c:v>84.4</c:v>
                </c:pt>
              </c:numCache>
            </c:numRef>
          </c:val>
          <c:extLst>
            <c:ext xmlns:c16="http://schemas.microsoft.com/office/drawing/2014/chart" uri="{C3380CC4-5D6E-409C-BE32-E72D297353CC}">
              <c16:uniqueId val="{00000000-A98E-4CDD-8505-4AB949CE3BC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A98E-4CDD-8505-4AB949CE3BC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91.69</c:v>
                </c:pt>
                <c:pt idx="1">
                  <c:v>91.25</c:v>
                </c:pt>
                <c:pt idx="2">
                  <c:v>90.84</c:v>
                </c:pt>
                <c:pt idx="3">
                  <c:v>92.39</c:v>
                </c:pt>
                <c:pt idx="4">
                  <c:v>93.26</c:v>
                </c:pt>
              </c:numCache>
            </c:numRef>
          </c:val>
          <c:extLst>
            <c:ext xmlns:c16="http://schemas.microsoft.com/office/drawing/2014/chart" uri="{C3380CC4-5D6E-409C-BE32-E72D297353CC}">
              <c16:uniqueId val="{00000000-5C50-4986-88CD-E3F428A8ECB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5C50-4986-88CD-E3F428A8ECB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115.92</c:v>
                </c:pt>
                <c:pt idx="1">
                  <c:v>105.34</c:v>
                </c:pt>
                <c:pt idx="2">
                  <c:v>110.86</c:v>
                </c:pt>
                <c:pt idx="3">
                  <c:v>110.25</c:v>
                </c:pt>
                <c:pt idx="4">
                  <c:v>107.23</c:v>
                </c:pt>
              </c:numCache>
            </c:numRef>
          </c:val>
          <c:extLst>
            <c:ext xmlns:c16="http://schemas.microsoft.com/office/drawing/2014/chart" uri="{C3380CC4-5D6E-409C-BE32-E72D297353CC}">
              <c16:uniqueId val="{00000000-0B88-443C-926C-2EC52FC5A67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0B88-443C-926C-2EC52FC5A67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48.27</c:v>
                </c:pt>
                <c:pt idx="1">
                  <c:v>50.07</c:v>
                </c:pt>
                <c:pt idx="2">
                  <c:v>51.6</c:v>
                </c:pt>
                <c:pt idx="3">
                  <c:v>53.04</c:v>
                </c:pt>
                <c:pt idx="4">
                  <c:v>54.53</c:v>
                </c:pt>
              </c:numCache>
            </c:numRef>
          </c:val>
          <c:extLst>
            <c:ext xmlns:c16="http://schemas.microsoft.com/office/drawing/2014/chart" uri="{C3380CC4-5D6E-409C-BE32-E72D297353CC}">
              <c16:uniqueId val="{00000000-41E7-429A-ABE8-F2E78185809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41E7-429A-ABE8-F2E78185809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8.89</c:v>
                </c:pt>
                <c:pt idx="1">
                  <c:v>15.86</c:v>
                </c:pt>
                <c:pt idx="2">
                  <c:v>18.489999999999998</c:v>
                </c:pt>
                <c:pt idx="3">
                  <c:v>23.93</c:v>
                </c:pt>
                <c:pt idx="4">
                  <c:v>25.43</c:v>
                </c:pt>
              </c:numCache>
            </c:numRef>
          </c:val>
          <c:extLst>
            <c:ext xmlns:c16="http://schemas.microsoft.com/office/drawing/2014/chart" uri="{C3380CC4-5D6E-409C-BE32-E72D297353CC}">
              <c16:uniqueId val="{00000000-F0A2-4A57-A081-18FD5424EDF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F0A2-4A57-A081-18FD5424EDF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FC-4A37-BAE2-09925C09FC6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2FC-4A37-BAE2-09925C09FC6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292.24</c:v>
                </c:pt>
                <c:pt idx="1">
                  <c:v>420.2</c:v>
                </c:pt>
                <c:pt idx="2">
                  <c:v>512.39</c:v>
                </c:pt>
                <c:pt idx="3">
                  <c:v>609.37</c:v>
                </c:pt>
                <c:pt idx="4">
                  <c:v>484.28</c:v>
                </c:pt>
              </c:numCache>
            </c:numRef>
          </c:val>
          <c:extLst>
            <c:ext xmlns:c16="http://schemas.microsoft.com/office/drawing/2014/chart" uri="{C3380CC4-5D6E-409C-BE32-E72D297353CC}">
              <c16:uniqueId val="{00000000-4D1B-422D-B174-5AE59FAF2B6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4D1B-422D-B174-5AE59FAF2B6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64.63</c:v>
                </c:pt>
                <c:pt idx="1">
                  <c:v>57.84</c:v>
                </c:pt>
                <c:pt idx="2">
                  <c:v>51.53</c:v>
                </c:pt>
                <c:pt idx="3">
                  <c:v>52.86</c:v>
                </c:pt>
                <c:pt idx="4">
                  <c:v>37.409999999999997</c:v>
                </c:pt>
              </c:numCache>
            </c:numRef>
          </c:val>
          <c:extLst>
            <c:ext xmlns:c16="http://schemas.microsoft.com/office/drawing/2014/chart" uri="{C3380CC4-5D6E-409C-BE32-E72D297353CC}">
              <c16:uniqueId val="{00000000-AB45-4003-B2E1-0D2BFB12C42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AB45-4003-B2E1-0D2BFB12C42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110.53</c:v>
                </c:pt>
                <c:pt idx="1">
                  <c:v>100.18</c:v>
                </c:pt>
                <c:pt idx="2">
                  <c:v>105.6</c:v>
                </c:pt>
                <c:pt idx="3">
                  <c:v>88.07</c:v>
                </c:pt>
                <c:pt idx="4">
                  <c:v>100.48</c:v>
                </c:pt>
              </c:numCache>
            </c:numRef>
          </c:val>
          <c:extLst>
            <c:ext xmlns:c16="http://schemas.microsoft.com/office/drawing/2014/chart" uri="{C3380CC4-5D6E-409C-BE32-E72D297353CC}">
              <c16:uniqueId val="{00000000-4F15-496F-9A0F-8EB096D20B5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4F15-496F-9A0F-8EB096D20B5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128.84</c:v>
                </c:pt>
                <c:pt idx="1">
                  <c:v>142.38999999999999</c:v>
                </c:pt>
                <c:pt idx="2">
                  <c:v>134.74</c:v>
                </c:pt>
                <c:pt idx="3">
                  <c:v>133.13</c:v>
                </c:pt>
                <c:pt idx="4">
                  <c:v>139.85</c:v>
                </c:pt>
              </c:numCache>
            </c:numRef>
          </c:val>
          <c:extLst>
            <c:ext xmlns:c16="http://schemas.microsoft.com/office/drawing/2014/chart" uri="{C3380CC4-5D6E-409C-BE32-E72D297353CC}">
              <c16:uniqueId val="{00000000-B646-4BAD-9FCF-1F814E813E9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B646-4BAD-9FCF-1F814E813E9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7" t="str">
        <f>データ!H6</f>
        <v>愛知県　春日井市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A1</v>
      </c>
      <c r="X8" s="75"/>
      <c r="Y8" s="75"/>
      <c r="Z8" s="75"/>
      <c r="AA8" s="75"/>
      <c r="AB8" s="75"/>
      <c r="AC8" s="75"/>
      <c r="AD8" s="75" t="str">
        <f>データ!$M$6</f>
        <v>非設置</v>
      </c>
      <c r="AE8" s="75"/>
      <c r="AF8" s="75"/>
      <c r="AG8" s="75"/>
      <c r="AH8" s="75"/>
      <c r="AI8" s="75"/>
      <c r="AJ8" s="75"/>
      <c r="AK8" s="2"/>
      <c r="AL8" s="66">
        <f>データ!$R$6</f>
        <v>309788</v>
      </c>
      <c r="AM8" s="66"/>
      <c r="AN8" s="66"/>
      <c r="AO8" s="66"/>
      <c r="AP8" s="66"/>
      <c r="AQ8" s="66"/>
      <c r="AR8" s="66"/>
      <c r="AS8" s="66"/>
      <c r="AT8" s="37">
        <f>データ!$S$6</f>
        <v>92.78</v>
      </c>
      <c r="AU8" s="38"/>
      <c r="AV8" s="38"/>
      <c r="AW8" s="38"/>
      <c r="AX8" s="38"/>
      <c r="AY8" s="38"/>
      <c r="AZ8" s="38"/>
      <c r="BA8" s="38"/>
      <c r="BB8" s="55">
        <f>データ!$T$6</f>
        <v>3338.95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5">
      <c r="A10" s="2"/>
      <c r="B10" s="37" t="str">
        <f>データ!$N$6</f>
        <v>-</v>
      </c>
      <c r="C10" s="38"/>
      <c r="D10" s="38"/>
      <c r="E10" s="38"/>
      <c r="F10" s="38"/>
      <c r="G10" s="38"/>
      <c r="H10" s="38"/>
      <c r="I10" s="37">
        <f>データ!$O$6</f>
        <v>92.68</v>
      </c>
      <c r="J10" s="38"/>
      <c r="K10" s="38"/>
      <c r="L10" s="38"/>
      <c r="M10" s="38"/>
      <c r="N10" s="38"/>
      <c r="O10" s="65"/>
      <c r="P10" s="55">
        <f>データ!$P$6</f>
        <v>100</v>
      </c>
      <c r="Q10" s="55"/>
      <c r="R10" s="55"/>
      <c r="S10" s="55"/>
      <c r="T10" s="55"/>
      <c r="U10" s="55"/>
      <c r="V10" s="55"/>
      <c r="W10" s="66">
        <f>データ!$Q$6</f>
        <v>2167</v>
      </c>
      <c r="X10" s="66"/>
      <c r="Y10" s="66"/>
      <c r="Z10" s="66"/>
      <c r="AA10" s="66"/>
      <c r="AB10" s="66"/>
      <c r="AC10" s="66"/>
      <c r="AD10" s="2"/>
      <c r="AE10" s="2"/>
      <c r="AF10" s="2"/>
      <c r="AG10" s="2"/>
      <c r="AH10" s="2"/>
      <c r="AI10" s="2"/>
      <c r="AJ10" s="2"/>
      <c r="AK10" s="2"/>
      <c r="AL10" s="66">
        <f>データ!$U$6</f>
        <v>309011</v>
      </c>
      <c r="AM10" s="66"/>
      <c r="AN10" s="66"/>
      <c r="AO10" s="66"/>
      <c r="AP10" s="66"/>
      <c r="AQ10" s="66"/>
      <c r="AR10" s="66"/>
      <c r="AS10" s="66"/>
      <c r="AT10" s="37">
        <f>データ!$V$6</f>
        <v>73.7</v>
      </c>
      <c r="AU10" s="38"/>
      <c r="AV10" s="38"/>
      <c r="AW10" s="38"/>
      <c r="AX10" s="38"/>
      <c r="AY10" s="38"/>
      <c r="AZ10" s="38"/>
      <c r="BA10" s="38"/>
      <c r="BB10" s="55">
        <f>データ!$W$6</f>
        <v>4192.82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dfV/ZmnxCAPkjeS9WQ34lu6zPbnxcm8fYjeQRy3OYTrme6udp/vjIc0zlSjA7ZIU3ktVxd+m6jBNsSKcoG242g==" saltValue="Y73CJlS5kZHBWlDgl/c3Z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75" x14ac:dyDescent="0.25"/>
  <cols>
    <col min="2" max="144" width="11.8632812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2021</v>
      </c>
      <c r="C6" s="20">
        <f t="shared" ref="C6:W6" si="3">C7</f>
        <v>232068</v>
      </c>
      <c r="D6" s="20">
        <f t="shared" si="3"/>
        <v>46</v>
      </c>
      <c r="E6" s="20">
        <f t="shared" si="3"/>
        <v>1</v>
      </c>
      <c r="F6" s="20">
        <f t="shared" si="3"/>
        <v>0</v>
      </c>
      <c r="G6" s="20">
        <f t="shared" si="3"/>
        <v>1</v>
      </c>
      <c r="H6" s="20" t="str">
        <f t="shared" si="3"/>
        <v>愛知県　春日井市</v>
      </c>
      <c r="I6" s="20" t="str">
        <f t="shared" si="3"/>
        <v>法適用</v>
      </c>
      <c r="J6" s="20" t="str">
        <f t="shared" si="3"/>
        <v>水道事業</v>
      </c>
      <c r="K6" s="20" t="str">
        <f t="shared" si="3"/>
        <v>末端給水事業</v>
      </c>
      <c r="L6" s="20" t="str">
        <f t="shared" si="3"/>
        <v>A1</v>
      </c>
      <c r="M6" s="20" t="str">
        <f t="shared" si="3"/>
        <v>非設置</v>
      </c>
      <c r="N6" s="21" t="str">
        <f t="shared" si="3"/>
        <v>-</v>
      </c>
      <c r="O6" s="21">
        <f t="shared" si="3"/>
        <v>92.68</v>
      </c>
      <c r="P6" s="21">
        <f t="shared" si="3"/>
        <v>100</v>
      </c>
      <c r="Q6" s="21">
        <f t="shared" si="3"/>
        <v>2167</v>
      </c>
      <c r="R6" s="21">
        <f t="shared" si="3"/>
        <v>309788</v>
      </c>
      <c r="S6" s="21">
        <f t="shared" si="3"/>
        <v>92.78</v>
      </c>
      <c r="T6" s="21">
        <f t="shared" si="3"/>
        <v>3338.95</v>
      </c>
      <c r="U6" s="21">
        <f t="shared" si="3"/>
        <v>309011</v>
      </c>
      <c r="V6" s="21">
        <f t="shared" si="3"/>
        <v>73.7</v>
      </c>
      <c r="W6" s="21">
        <f t="shared" si="3"/>
        <v>4192.82</v>
      </c>
      <c r="X6" s="22">
        <f>IF(X7="",NA(),X7)</f>
        <v>115.92</v>
      </c>
      <c r="Y6" s="22">
        <f t="shared" ref="Y6:AG6" si="4">IF(Y7="",NA(),Y7)</f>
        <v>105.34</v>
      </c>
      <c r="Z6" s="22">
        <f t="shared" si="4"/>
        <v>110.86</v>
      </c>
      <c r="AA6" s="22">
        <f t="shared" si="4"/>
        <v>110.25</v>
      </c>
      <c r="AB6" s="22">
        <f t="shared" si="4"/>
        <v>107.23</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292.24</v>
      </c>
      <c r="AU6" s="22">
        <f t="shared" ref="AU6:BC6" si="6">IF(AU7="",NA(),AU7)</f>
        <v>420.2</v>
      </c>
      <c r="AV6" s="22">
        <f t="shared" si="6"/>
        <v>512.39</v>
      </c>
      <c r="AW6" s="22">
        <f t="shared" si="6"/>
        <v>609.37</v>
      </c>
      <c r="AX6" s="22">
        <f t="shared" si="6"/>
        <v>484.28</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64.63</v>
      </c>
      <c r="BF6" s="22">
        <f t="shared" ref="BF6:BN6" si="7">IF(BF7="",NA(),BF7)</f>
        <v>57.84</v>
      </c>
      <c r="BG6" s="22">
        <f t="shared" si="7"/>
        <v>51.53</v>
      </c>
      <c r="BH6" s="22">
        <f t="shared" si="7"/>
        <v>52.86</v>
      </c>
      <c r="BI6" s="22">
        <f t="shared" si="7"/>
        <v>37.409999999999997</v>
      </c>
      <c r="BJ6" s="22">
        <f t="shared" si="7"/>
        <v>258.63</v>
      </c>
      <c r="BK6" s="22">
        <f t="shared" si="7"/>
        <v>255.12</v>
      </c>
      <c r="BL6" s="22">
        <f t="shared" si="7"/>
        <v>254.19</v>
      </c>
      <c r="BM6" s="22">
        <f t="shared" si="7"/>
        <v>259.56</v>
      </c>
      <c r="BN6" s="22">
        <f t="shared" si="7"/>
        <v>248.92</v>
      </c>
      <c r="BO6" s="21" t="str">
        <f>IF(BO7="","",IF(BO7="-","【-】","【"&amp;SUBSTITUTE(TEXT(BO7,"#,##0.00"),"-","△")&amp;"】"))</f>
        <v>【265.16】</v>
      </c>
      <c r="BP6" s="22">
        <f>IF(BP7="",NA(),BP7)</f>
        <v>110.53</v>
      </c>
      <c r="BQ6" s="22">
        <f t="shared" ref="BQ6:BY6" si="8">IF(BQ7="",NA(),BQ7)</f>
        <v>100.18</v>
      </c>
      <c r="BR6" s="22">
        <f t="shared" si="8"/>
        <v>105.6</v>
      </c>
      <c r="BS6" s="22">
        <f t="shared" si="8"/>
        <v>88.07</v>
      </c>
      <c r="BT6" s="22">
        <f t="shared" si="8"/>
        <v>100.48</v>
      </c>
      <c r="BU6" s="22">
        <f t="shared" si="8"/>
        <v>110.3</v>
      </c>
      <c r="BV6" s="22">
        <f t="shared" si="8"/>
        <v>109.12</v>
      </c>
      <c r="BW6" s="22">
        <f t="shared" si="8"/>
        <v>107.42</v>
      </c>
      <c r="BX6" s="22">
        <f t="shared" si="8"/>
        <v>105.07</v>
      </c>
      <c r="BY6" s="22">
        <f t="shared" si="8"/>
        <v>107.54</v>
      </c>
      <c r="BZ6" s="21" t="str">
        <f>IF(BZ7="","",IF(BZ7="-","【-】","【"&amp;SUBSTITUTE(TEXT(BZ7,"#,##0.00"),"-","△")&amp;"】"))</f>
        <v>【102.35】</v>
      </c>
      <c r="CA6" s="22">
        <f>IF(CA7="",NA(),CA7)</f>
        <v>128.84</v>
      </c>
      <c r="CB6" s="22">
        <f t="shared" ref="CB6:CJ6" si="9">IF(CB7="",NA(),CB7)</f>
        <v>142.38999999999999</v>
      </c>
      <c r="CC6" s="22">
        <f t="shared" si="9"/>
        <v>134.74</v>
      </c>
      <c r="CD6" s="22">
        <f t="shared" si="9"/>
        <v>133.13</v>
      </c>
      <c r="CE6" s="22">
        <f t="shared" si="9"/>
        <v>139.85</v>
      </c>
      <c r="CF6" s="22">
        <f t="shared" si="9"/>
        <v>151.85</v>
      </c>
      <c r="CG6" s="22">
        <f t="shared" si="9"/>
        <v>153.88</v>
      </c>
      <c r="CH6" s="22">
        <f t="shared" si="9"/>
        <v>157.19</v>
      </c>
      <c r="CI6" s="22">
        <f t="shared" si="9"/>
        <v>153.71</v>
      </c>
      <c r="CJ6" s="22">
        <f t="shared" si="9"/>
        <v>155.9</v>
      </c>
      <c r="CK6" s="21" t="str">
        <f>IF(CK7="","",IF(CK7="-","【-】","【"&amp;SUBSTITUTE(TEXT(CK7,"#,##0.00"),"-","△")&amp;"】"))</f>
        <v>【167.74】</v>
      </c>
      <c r="CL6" s="22">
        <f>IF(CL7="",NA(),CL7)</f>
        <v>68.7</v>
      </c>
      <c r="CM6" s="22">
        <f t="shared" ref="CM6:CU6" si="10">IF(CM7="",NA(),CM7)</f>
        <v>70.81</v>
      </c>
      <c r="CN6" s="22">
        <f t="shared" si="10"/>
        <v>70.27</v>
      </c>
      <c r="CO6" s="22">
        <f t="shared" si="10"/>
        <v>86.76</v>
      </c>
      <c r="CP6" s="22">
        <f t="shared" si="10"/>
        <v>84.4</v>
      </c>
      <c r="CQ6" s="22">
        <f t="shared" si="10"/>
        <v>63.54</v>
      </c>
      <c r="CR6" s="22">
        <f t="shared" si="10"/>
        <v>63.53</v>
      </c>
      <c r="CS6" s="22">
        <f t="shared" si="10"/>
        <v>63.16</v>
      </c>
      <c r="CT6" s="22">
        <f t="shared" si="10"/>
        <v>64.41</v>
      </c>
      <c r="CU6" s="22">
        <f t="shared" si="10"/>
        <v>64.11</v>
      </c>
      <c r="CV6" s="21" t="str">
        <f>IF(CV7="","",IF(CV7="-","【-】","【"&amp;SUBSTITUTE(TEXT(CV7,"#,##0.00"),"-","△")&amp;"】"))</f>
        <v>【60.29】</v>
      </c>
      <c r="CW6" s="22">
        <f>IF(CW7="",NA(),CW7)</f>
        <v>91.69</v>
      </c>
      <c r="CX6" s="22">
        <f t="shared" ref="CX6:DF6" si="11">IF(CX7="",NA(),CX7)</f>
        <v>91.25</v>
      </c>
      <c r="CY6" s="22">
        <f t="shared" si="11"/>
        <v>90.84</v>
      </c>
      <c r="CZ6" s="22">
        <f t="shared" si="11"/>
        <v>92.39</v>
      </c>
      <c r="DA6" s="22">
        <f t="shared" si="11"/>
        <v>93.26</v>
      </c>
      <c r="DB6" s="22">
        <f t="shared" si="11"/>
        <v>91.48</v>
      </c>
      <c r="DC6" s="22">
        <f t="shared" si="11"/>
        <v>91.58</v>
      </c>
      <c r="DD6" s="22">
        <f t="shared" si="11"/>
        <v>91.48</v>
      </c>
      <c r="DE6" s="22">
        <f t="shared" si="11"/>
        <v>91.64</v>
      </c>
      <c r="DF6" s="22">
        <f t="shared" si="11"/>
        <v>92.09</v>
      </c>
      <c r="DG6" s="21" t="str">
        <f>IF(DG7="","",IF(DG7="-","【-】","【"&amp;SUBSTITUTE(TEXT(DG7,"#,##0.00"),"-","△")&amp;"】"))</f>
        <v>【90.12】</v>
      </c>
      <c r="DH6" s="22">
        <f>IF(DH7="",NA(),DH7)</f>
        <v>48.27</v>
      </c>
      <c r="DI6" s="22">
        <f t="shared" ref="DI6:DQ6" si="12">IF(DI7="",NA(),DI7)</f>
        <v>50.07</v>
      </c>
      <c r="DJ6" s="22">
        <f t="shared" si="12"/>
        <v>51.6</v>
      </c>
      <c r="DK6" s="22">
        <f t="shared" si="12"/>
        <v>53.04</v>
      </c>
      <c r="DL6" s="22">
        <f t="shared" si="12"/>
        <v>54.53</v>
      </c>
      <c r="DM6" s="22">
        <f t="shared" si="12"/>
        <v>49.66</v>
      </c>
      <c r="DN6" s="22">
        <f t="shared" si="12"/>
        <v>50.41</v>
      </c>
      <c r="DO6" s="22">
        <f t="shared" si="12"/>
        <v>51.13</v>
      </c>
      <c r="DP6" s="22">
        <f t="shared" si="12"/>
        <v>51.62</v>
      </c>
      <c r="DQ6" s="22">
        <f t="shared" si="12"/>
        <v>52.16</v>
      </c>
      <c r="DR6" s="21" t="str">
        <f>IF(DR7="","",IF(DR7="-","【-】","【"&amp;SUBSTITUTE(TEXT(DR7,"#,##0.00"),"-","△")&amp;"】"))</f>
        <v>【50.88】</v>
      </c>
      <c r="DS6" s="22">
        <f>IF(DS7="",NA(),DS7)</f>
        <v>8.89</v>
      </c>
      <c r="DT6" s="22">
        <f t="shared" ref="DT6:EB6" si="13">IF(DT7="",NA(),DT7)</f>
        <v>15.86</v>
      </c>
      <c r="DU6" s="22">
        <f t="shared" si="13"/>
        <v>18.489999999999998</v>
      </c>
      <c r="DV6" s="22">
        <f t="shared" si="13"/>
        <v>23.93</v>
      </c>
      <c r="DW6" s="22">
        <f t="shared" si="13"/>
        <v>25.43</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0.3</v>
      </c>
      <c r="EE6" s="22">
        <f t="shared" ref="EE6:EM6" si="14">IF(EE7="",NA(),EE7)</f>
        <v>0.09</v>
      </c>
      <c r="EF6" s="22">
        <f t="shared" si="14"/>
        <v>0.61</v>
      </c>
      <c r="EG6" s="22">
        <f t="shared" si="14"/>
        <v>0.64</v>
      </c>
      <c r="EH6" s="22">
        <f t="shared" si="14"/>
        <v>0.94</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25">
      <c r="A7" s="15"/>
      <c r="B7" s="24">
        <v>2021</v>
      </c>
      <c r="C7" s="24">
        <v>232068</v>
      </c>
      <c r="D7" s="24">
        <v>46</v>
      </c>
      <c r="E7" s="24">
        <v>1</v>
      </c>
      <c r="F7" s="24">
        <v>0</v>
      </c>
      <c r="G7" s="24">
        <v>1</v>
      </c>
      <c r="H7" s="24" t="s">
        <v>93</v>
      </c>
      <c r="I7" s="24" t="s">
        <v>94</v>
      </c>
      <c r="J7" s="24" t="s">
        <v>95</v>
      </c>
      <c r="K7" s="24" t="s">
        <v>96</v>
      </c>
      <c r="L7" s="24" t="s">
        <v>97</v>
      </c>
      <c r="M7" s="24" t="s">
        <v>98</v>
      </c>
      <c r="N7" s="25" t="s">
        <v>99</v>
      </c>
      <c r="O7" s="25">
        <v>92.68</v>
      </c>
      <c r="P7" s="25">
        <v>100</v>
      </c>
      <c r="Q7" s="25">
        <v>2167</v>
      </c>
      <c r="R7" s="25">
        <v>309788</v>
      </c>
      <c r="S7" s="25">
        <v>92.78</v>
      </c>
      <c r="T7" s="25">
        <v>3338.95</v>
      </c>
      <c r="U7" s="25">
        <v>309011</v>
      </c>
      <c r="V7" s="25">
        <v>73.7</v>
      </c>
      <c r="W7" s="25">
        <v>4192.82</v>
      </c>
      <c r="X7" s="25">
        <v>115.92</v>
      </c>
      <c r="Y7" s="25">
        <v>105.34</v>
      </c>
      <c r="Z7" s="25">
        <v>110.86</v>
      </c>
      <c r="AA7" s="25">
        <v>110.25</v>
      </c>
      <c r="AB7" s="25">
        <v>107.23</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292.24</v>
      </c>
      <c r="AU7" s="25">
        <v>420.2</v>
      </c>
      <c r="AV7" s="25">
        <v>512.39</v>
      </c>
      <c r="AW7" s="25">
        <v>609.37</v>
      </c>
      <c r="AX7" s="25">
        <v>484.28</v>
      </c>
      <c r="AY7" s="25">
        <v>254.05</v>
      </c>
      <c r="AZ7" s="25">
        <v>258.22000000000003</v>
      </c>
      <c r="BA7" s="25">
        <v>250.03</v>
      </c>
      <c r="BB7" s="25">
        <v>239.45</v>
      </c>
      <c r="BC7" s="25">
        <v>246.01</v>
      </c>
      <c r="BD7" s="25">
        <v>261.51</v>
      </c>
      <c r="BE7" s="25">
        <v>64.63</v>
      </c>
      <c r="BF7" s="25">
        <v>57.84</v>
      </c>
      <c r="BG7" s="25">
        <v>51.53</v>
      </c>
      <c r="BH7" s="25">
        <v>52.86</v>
      </c>
      <c r="BI7" s="25">
        <v>37.409999999999997</v>
      </c>
      <c r="BJ7" s="25">
        <v>258.63</v>
      </c>
      <c r="BK7" s="25">
        <v>255.12</v>
      </c>
      <c r="BL7" s="25">
        <v>254.19</v>
      </c>
      <c r="BM7" s="25">
        <v>259.56</v>
      </c>
      <c r="BN7" s="25">
        <v>248.92</v>
      </c>
      <c r="BO7" s="25">
        <v>265.16000000000003</v>
      </c>
      <c r="BP7" s="25">
        <v>110.53</v>
      </c>
      <c r="BQ7" s="25">
        <v>100.18</v>
      </c>
      <c r="BR7" s="25">
        <v>105.6</v>
      </c>
      <c r="BS7" s="25">
        <v>88.07</v>
      </c>
      <c r="BT7" s="25">
        <v>100.48</v>
      </c>
      <c r="BU7" s="25">
        <v>110.3</v>
      </c>
      <c r="BV7" s="25">
        <v>109.12</v>
      </c>
      <c r="BW7" s="25">
        <v>107.42</v>
      </c>
      <c r="BX7" s="25">
        <v>105.07</v>
      </c>
      <c r="BY7" s="25">
        <v>107.54</v>
      </c>
      <c r="BZ7" s="25">
        <v>102.35</v>
      </c>
      <c r="CA7" s="25">
        <v>128.84</v>
      </c>
      <c r="CB7" s="25">
        <v>142.38999999999999</v>
      </c>
      <c r="CC7" s="25">
        <v>134.74</v>
      </c>
      <c r="CD7" s="25">
        <v>133.13</v>
      </c>
      <c r="CE7" s="25">
        <v>139.85</v>
      </c>
      <c r="CF7" s="25">
        <v>151.85</v>
      </c>
      <c r="CG7" s="25">
        <v>153.88</v>
      </c>
      <c r="CH7" s="25">
        <v>157.19</v>
      </c>
      <c r="CI7" s="25">
        <v>153.71</v>
      </c>
      <c r="CJ7" s="25">
        <v>155.9</v>
      </c>
      <c r="CK7" s="25">
        <v>167.74</v>
      </c>
      <c r="CL7" s="25">
        <v>68.7</v>
      </c>
      <c r="CM7" s="25">
        <v>70.81</v>
      </c>
      <c r="CN7" s="25">
        <v>70.27</v>
      </c>
      <c r="CO7" s="25">
        <v>86.76</v>
      </c>
      <c r="CP7" s="25">
        <v>84.4</v>
      </c>
      <c r="CQ7" s="25">
        <v>63.54</v>
      </c>
      <c r="CR7" s="25">
        <v>63.53</v>
      </c>
      <c r="CS7" s="25">
        <v>63.16</v>
      </c>
      <c r="CT7" s="25">
        <v>64.41</v>
      </c>
      <c r="CU7" s="25">
        <v>64.11</v>
      </c>
      <c r="CV7" s="25">
        <v>60.29</v>
      </c>
      <c r="CW7" s="25">
        <v>91.69</v>
      </c>
      <c r="CX7" s="25">
        <v>91.25</v>
      </c>
      <c r="CY7" s="25">
        <v>90.84</v>
      </c>
      <c r="CZ7" s="25">
        <v>92.39</v>
      </c>
      <c r="DA7" s="25">
        <v>93.26</v>
      </c>
      <c r="DB7" s="25">
        <v>91.48</v>
      </c>
      <c r="DC7" s="25">
        <v>91.58</v>
      </c>
      <c r="DD7" s="25">
        <v>91.48</v>
      </c>
      <c r="DE7" s="25">
        <v>91.64</v>
      </c>
      <c r="DF7" s="25">
        <v>92.09</v>
      </c>
      <c r="DG7" s="25">
        <v>90.12</v>
      </c>
      <c r="DH7" s="25">
        <v>48.27</v>
      </c>
      <c r="DI7" s="25">
        <v>50.07</v>
      </c>
      <c r="DJ7" s="25">
        <v>51.6</v>
      </c>
      <c r="DK7" s="25">
        <v>53.04</v>
      </c>
      <c r="DL7" s="25">
        <v>54.53</v>
      </c>
      <c r="DM7" s="25">
        <v>49.66</v>
      </c>
      <c r="DN7" s="25">
        <v>50.41</v>
      </c>
      <c r="DO7" s="25">
        <v>51.13</v>
      </c>
      <c r="DP7" s="25">
        <v>51.62</v>
      </c>
      <c r="DQ7" s="25">
        <v>52.16</v>
      </c>
      <c r="DR7" s="25">
        <v>50.88</v>
      </c>
      <c r="DS7" s="25">
        <v>8.89</v>
      </c>
      <c r="DT7" s="25">
        <v>15.86</v>
      </c>
      <c r="DU7" s="25">
        <v>18.489999999999998</v>
      </c>
      <c r="DV7" s="25">
        <v>23.93</v>
      </c>
      <c r="DW7" s="25">
        <v>25.43</v>
      </c>
      <c r="DX7" s="25">
        <v>18.940000000000001</v>
      </c>
      <c r="DY7" s="25">
        <v>20.36</v>
      </c>
      <c r="DZ7" s="25">
        <v>22.41</v>
      </c>
      <c r="EA7" s="25">
        <v>23.68</v>
      </c>
      <c r="EB7" s="25">
        <v>25.76</v>
      </c>
      <c r="EC7" s="25">
        <v>22.3</v>
      </c>
      <c r="ED7" s="25">
        <v>0.3</v>
      </c>
      <c r="EE7" s="25">
        <v>0.09</v>
      </c>
      <c r="EF7" s="25">
        <v>0.61</v>
      </c>
      <c r="EG7" s="25">
        <v>0.64</v>
      </c>
      <c r="EH7" s="25">
        <v>0.94</v>
      </c>
      <c r="EI7" s="25">
        <v>0.74</v>
      </c>
      <c r="EJ7" s="25">
        <v>0.75</v>
      </c>
      <c r="EK7" s="25">
        <v>0.73</v>
      </c>
      <c r="EL7" s="25">
        <v>0.79</v>
      </c>
      <c r="EM7" s="25">
        <v>0.75</v>
      </c>
      <c r="EN7" s="25">
        <v>0.66</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5">
      <c r="B11">
        <v>4</v>
      </c>
      <c r="C11">
        <v>3</v>
      </c>
      <c r="D11">
        <v>2</v>
      </c>
      <c r="E11">
        <v>1</v>
      </c>
      <c r="F11">
        <v>0</v>
      </c>
      <c r="G11" t="s">
        <v>105</v>
      </c>
    </row>
    <row r="12" spans="1:144" x14ac:dyDescent="0.25">
      <c r="B12">
        <v>1</v>
      </c>
      <c r="C12">
        <v>1</v>
      </c>
      <c r="D12">
        <v>1</v>
      </c>
      <c r="E12">
        <v>2</v>
      </c>
      <c r="F12">
        <v>3</v>
      </c>
      <c r="G12" t="s">
        <v>106</v>
      </c>
    </row>
    <row r="13" spans="1:144" x14ac:dyDescent="0.2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2023-01-20T08:32:19Z</cp:lastPrinted>
  <dcterms:created xsi:type="dcterms:W3CDTF">2022-12-01T01:00:02Z</dcterms:created>
  <dcterms:modified xsi:type="dcterms:W3CDTF">2023-02-02T04:25:51Z</dcterms:modified>
  <cp:category/>
</cp:coreProperties>
</file>