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38EF8E25-396B-450A-A6E7-E3E5D7731E2A}" xr6:coauthVersionLast="47" xr6:coauthVersionMax="47" xr10:uidLastSave="{00000000-0000-0000-0000-000000000000}"/>
  <workbookProtection workbookAlgorithmName="SHA-512" workbookHashValue="EMTNqQG8vlKBxYvZog8WfH7vAumgKNqTgHfzH1cssxf1e8Lv5PZELy7mA2lJ2HEoCTJ1rAlgx5JreJNhRvYScA==" workbookSaltValue="veb6z8X1Mx7MZNJm0s/8pw==" workbookSpinCount="100000" lockStructure="1"/>
  <bookViews>
    <workbookView xWindow="0" yWindow="1131" windowWidth="19337" windowHeight="1154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O80" i="4" s="1"/>
  <c r="EH7" i="5"/>
  <c r="HM79" i="4" s="1"/>
  <c r="EG7" i="5"/>
  <c r="EF7" i="5"/>
  <c r="EE7" i="5"/>
  <c r="ED7" i="5"/>
  <c r="EB7" i="5"/>
  <c r="EA7" i="5"/>
  <c r="BZ80" i="4" s="1"/>
  <c r="DZ7" i="5"/>
  <c r="BG80" i="4" s="1"/>
  <c r="DY7" i="5"/>
  <c r="DX7" i="5"/>
  <c r="DW7" i="5"/>
  <c r="DV7" i="5"/>
  <c r="DU7" i="5"/>
  <c r="DT7" i="5"/>
  <c r="DS7" i="5"/>
  <c r="DQ7" i="5"/>
  <c r="DP7" i="5"/>
  <c r="DO7" i="5"/>
  <c r="DN7" i="5"/>
  <c r="DM7" i="5"/>
  <c r="DL7" i="5"/>
  <c r="DK7" i="5"/>
  <c r="DJ7" i="5"/>
  <c r="LJ55" i="4" s="1"/>
  <c r="DI7" i="5"/>
  <c r="KU55" i="4" s="1"/>
  <c r="DH7" i="5"/>
  <c r="DF7" i="5"/>
  <c r="DE7" i="5"/>
  <c r="DD7" i="5"/>
  <c r="DC7" i="5"/>
  <c r="DB7" i="5"/>
  <c r="DA7" i="5"/>
  <c r="CZ7" i="5"/>
  <c r="CY7" i="5"/>
  <c r="CX7" i="5"/>
  <c r="CW7" i="5"/>
  <c r="CU7" i="5"/>
  <c r="CT7" i="5"/>
  <c r="CS7" i="5"/>
  <c r="CR7" i="5"/>
  <c r="DS56" i="4" s="1"/>
  <c r="CQ7" i="5"/>
  <c r="DD56" i="4" s="1"/>
  <c r="CP7" i="5"/>
  <c r="FL55" i="4" s="1"/>
  <c r="CO7" i="5"/>
  <c r="CN7" i="5"/>
  <c r="CM7" i="5"/>
  <c r="CL7" i="5"/>
  <c r="CJ7" i="5"/>
  <c r="CI7" i="5"/>
  <c r="CH7" i="5"/>
  <c r="CG7" i="5"/>
  <c r="CF7" i="5"/>
  <c r="CE7" i="5"/>
  <c r="CD7" i="5"/>
  <c r="CC7" i="5"/>
  <c r="CB7" i="5"/>
  <c r="CA7" i="5"/>
  <c r="BY7" i="5"/>
  <c r="BX7" i="5"/>
  <c r="BW7" i="5"/>
  <c r="BV7" i="5"/>
  <c r="BU7" i="5"/>
  <c r="BT7" i="5"/>
  <c r="BS7" i="5"/>
  <c r="BR7" i="5"/>
  <c r="LJ33" i="4" s="1"/>
  <c r="BQ7" i="5"/>
  <c r="KU33" i="4" s="1"/>
  <c r="BP7" i="5"/>
  <c r="BN7" i="5"/>
  <c r="BM7" i="5"/>
  <c r="BL7" i="5"/>
  <c r="BK7" i="5"/>
  <c r="BJ7" i="5"/>
  <c r="BI7" i="5"/>
  <c r="BH7" i="5"/>
  <c r="BG7" i="5"/>
  <c r="BF7" i="5"/>
  <c r="BE7" i="5"/>
  <c r="BC7" i="5"/>
  <c r="BB7" i="5"/>
  <c r="BA7" i="5"/>
  <c r="AZ7" i="5"/>
  <c r="DS34" i="4" s="1"/>
  <c r="AY7" i="5"/>
  <c r="DD34" i="4" s="1"/>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FZ12" i="4" s="1"/>
  <c r="X6" i="5"/>
  <c r="EG12" i="4" s="1"/>
  <c r="W6" i="5"/>
  <c r="CN12" i="4" s="1"/>
  <c r="V6" i="5"/>
  <c r="U6" i="5"/>
  <c r="T6" i="5"/>
  <c r="S6" i="5"/>
  <c r="EG10" i="4" s="1"/>
  <c r="R6" i="5"/>
  <c r="CN10" i="4" s="1"/>
  <c r="Q6" i="5"/>
  <c r="AU10" i="4" s="1"/>
  <c r="P6" i="5"/>
  <c r="B10" i="4" s="1"/>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E90" i="4"/>
  <c r="B90" i="4"/>
  <c r="MH80" i="4"/>
  <c r="LO80" i="4"/>
  <c r="KV80" i="4"/>
  <c r="KC80" i="4"/>
  <c r="JJ80" i="4"/>
  <c r="HM80" i="4"/>
  <c r="GT80" i="4"/>
  <c r="GA80" i="4"/>
  <c r="FH80" i="4"/>
  <c r="CS80" i="4"/>
  <c r="AN80" i="4"/>
  <c r="U80" i="4"/>
  <c r="MH79" i="4"/>
  <c r="LO79" i="4"/>
  <c r="KV79" i="4"/>
  <c r="KC79" i="4"/>
  <c r="JJ79" i="4"/>
  <c r="GT79" i="4"/>
  <c r="GA79" i="4"/>
  <c r="FH79" i="4"/>
  <c r="EO79" i="4"/>
  <c r="CS79" i="4"/>
  <c r="BZ79" i="4"/>
  <c r="BG79" i="4"/>
  <c r="AN79" i="4"/>
  <c r="U79" i="4"/>
  <c r="MN56" i="4"/>
  <c r="LY56" i="4"/>
  <c r="LJ56" i="4"/>
  <c r="KU56" i="4"/>
  <c r="KF56" i="4"/>
  <c r="IZ56" i="4"/>
  <c r="IK56" i="4"/>
  <c r="HV56" i="4"/>
  <c r="HG56" i="4"/>
  <c r="GR56" i="4"/>
  <c r="FL56" i="4"/>
  <c r="EW56" i="4"/>
  <c r="EH56" i="4"/>
  <c r="BX56" i="4"/>
  <c r="BI56" i="4"/>
  <c r="AT56" i="4"/>
  <c r="AE56" i="4"/>
  <c r="P56" i="4"/>
  <c r="MN55" i="4"/>
  <c r="LY55" i="4"/>
  <c r="KF55" i="4"/>
  <c r="IZ55" i="4"/>
  <c r="IK55" i="4"/>
  <c r="HV55" i="4"/>
  <c r="HG55" i="4"/>
  <c r="GR55" i="4"/>
  <c r="EW55" i="4"/>
  <c r="EH55" i="4"/>
  <c r="DS55" i="4"/>
  <c r="DD55" i="4"/>
  <c r="BX55" i="4"/>
  <c r="BI55" i="4"/>
  <c r="AT55" i="4"/>
  <c r="AE55" i="4"/>
  <c r="P55" i="4"/>
  <c r="MN34" i="4"/>
  <c r="LY34" i="4"/>
  <c r="LJ34" i="4"/>
  <c r="KU34" i="4"/>
  <c r="KF34" i="4"/>
  <c r="IZ34" i="4"/>
  <c r="IK34" i="4"/>
  <c r="HV34" i="4"/>
  <c r="HG34" i="4"/>
  <c r="GR34" i="4"/>
  <c r="FL34" i="4"/>
  <c r="EW34" i="4"/>
  <c r="EH34" i="4"/>
  <c r="BX34" i="4"/>
  <c r="BI34" i="4"/>
  <c r="AT34" i="4"/>
  <c r="AE34" i="4"/>
  <c r="P34" i="4"/>
  <c r="MN33" i="4"/>
  <c r="LY33" i="4"/>
  <c r="KF33" i="4"/>
  <c r="IZ33" i="4"/>
  <c r="IK33" i="4"/>
  <c r="HV33" i="4"/>
  <c r="HG33" i="4"/>
  <c r="GR33" i="4"/>
  <c r="EW33" i="4"/>
  <c r="EH33" i="4"/>
  <c r="DS33" i="4"/>
  <c r="DD33" i="4"/>
  <c r="BX33" i="4"/>
  <c r="BI33" i="4"/>
  <c r="AT33" i="4"/>
  <c r="AE33" i="4"/>
  <c r="P33" i="4"/>
  <c r="LP12" i="4"/>
  <c r="JW12" i="4"/>
  <c r="AU12" i="4"/>
  <c r="B12" i="4"/>
  <c r="LP10" i="4"/>
  <c r="JW10" i="4"/>
  <c r="ID10" i="4"/>
  <c r="FZ10" i="4"/>
  <c r="LP8" i="4"/>
  <c r="JW8" i="4"/>
  <c r="ID8" i="4"/>
  <c r="FZ8" i="4"/>
  <c r="EG8" i="4"/>
  <c r="CN8" i="4"/>
  <c r="AU8" i="4"/>
  <c r="CS78" i="4" l="1"/>
  <c r="BX54" i="4"/>
  <c r="BX32" i="4"/>
  <c r="MN32" i="4"/>
  <c r="IZ54" i="4"/>
  <c r="IZ32" i="4"/>
  <c r="HM78" i="4"/>
  <c r="FL32" i="4"/>
  <c r="MN54" i="4"/>
  <c r="MH78" i="4"/>
  <c r="FL54" i="4"/>
  <c r="C11" i="5"/>
  <c r="D11" i="5"/>
  <c r="E11" i="5"/>
  <c r="B11" i="5"/>
  <c r="KU54" i="4" l="1"/>
  <c r="KU32" i="4"/>
  <c r="DS54" i="4"/>
  <c r="AN78" i="4"/>
  <c r="AE54" i="4"/>
  <c r="AE32" i="4"/>
  <c r="KC78" i="4"/>
  <c r="HG54" i="4"/>
  <c r="HG32" i="4"/>
  <c r="FH78" i="4"/>
  <c r="DS32" i="4"/>
  <c r="JJ78" i="4"/>
  <c r="GR32" i="4"/>
  <c r="DD54" i="4"/>
  <c r="U78" i="4"/>
  <c r="P54" i="4"/>
  <c r="P32" i="4"/>
  <c r="KF54" i="4"/>
  <c r="KF32" i="4"/>
  <c r="GR54" i="4"/>
  <c r="EO78" i="4"/>
  <c r="DD32" i="4"/>
  <c r="LY54" i="4"/>
  <c r="IK32" i="4"/>
  <c r="GT78" i="4"/>
  <c r="EW54" i="4"/>
  <c r="EW32" i="4"/>
  <c r="BI32" i="4"/>
  <c r="IK54" i="4"/>
  <c r="BZ78" i="4"/>
  <c r="BI54" i="4"/>
  <c r="LY32" i="4"/>
  <c r="LO78" i="4"/>
  <c r="KV78" i="4"/>
  <c r="HV54" i="4"/>
  <c r="HV32" i="4"/>
  <c r="EH32" i="4"/>
  <c r="BG78" i="4"/>
  <c r="AT32" i="4"/>
  <c r="LJ32" i="4"/>
  <c r="GA78" i="4"/>
  <c r="EH54" i="4"/>
  <c r="AT54" i="4"/>
  <c r="LJ54" i="4"/>
</calcChain>
</file>

<file path=xl/sharedStrings.xml><?xml version="1.0" encoding="utf-8"?>
<sst xmlns="http://schemas.openxmlformats.org/spreadsheetml/2006/main" count="326" uniqueCount="187">
  <si>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</si>
  <si>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</si>
  <si>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</si>
  <si>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</si>
  <si>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</si>
  <si>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</si>
  <si>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</si>
  <si>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</si>
  <si>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</si>
  <si>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</si>
  <si>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</si>
  <si>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</si>
  <si>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</si>
  <si>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</si>
  <si>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</si>
  <si>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</si>
  <si>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</si>
  <si>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</si>
  <si>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</si>
  <si>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</si>
  <si>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</si>
  <si>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</si>
  <si>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</si>
  <si>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</si>
  <si>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</si>
  <si>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</si>
  <si>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</si>
  <si>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</si>
  <si>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</si>
  <si>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</si>
  <si>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</si>
  <si>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</si>
  <si>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</si>
  <si>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</si>
  <si>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</si>
  <si>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</si>
  <si>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</si>
  <si>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</si>
  <si>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</si>
  <si>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</si>
  <si>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</si>
  <si>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</si>
  <si>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</si>
  <si>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</si>
  <si>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</si>
  <si>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</si>
  <si>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</si>
  <si>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</si>
  <si>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</si>
  <si>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</si>
  <si>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</si>
  <si>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</si>
  <si>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</si>
  <si>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</si>
  <si>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</si>
  <si>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</si>
  <si>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</si>
  <si>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</si>
  <si>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</si>
  <si>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</si>
  <si>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</si>
  <si>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</si>
  <si>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</si>
  <si>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</si>
  <si>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</si>
  <si>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</si>
  <si>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</si>
  <si>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</si>
  <si>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</si>
  <si>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</si>
  <si>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</si>
  <si>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</si>
  <si>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</si>
  <si>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</si>
  <si>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</si>
  <si>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</si>
  <si>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</si>
  <si>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</si>
  <si>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</si>
  <si>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</si>
  <si>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</si>
  <si>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</si>
  <si>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</si>
  <si>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</si>
  <si>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</si>
  <si>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</si>
  <si>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</si>
  <si>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</si>
  <si>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</si>
  <si>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</si>
  <si>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</si>
  <si>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</si>
  <si>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</si>
  <si>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</si>
  <si>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</si>
  <si>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</si>
  <si>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</si>
  <si>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</si>
  <si>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</si>
  <si>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</si>
  <si>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</si>
  <si>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</si>
  <si>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</si>
  <si>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</si>
  <si>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</si>
  <si>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</si>
  <si>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</si>
  <si>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</si>
  <si>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</si>
  <si>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</si>
  <si>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</si>
  <si>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</si>
  <si>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</si>
  <si>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</si>
  <si>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</si>
  <si>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</si>
  <si>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</si>
  <si>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</si>
  <si>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</si>
  <si>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</si>
  <si>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</si>
  <si>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</si>
  <si>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</si>
  <si>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</si>
  <si>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</si>
  <si>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</si>
  <si>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</si>
  <si>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</si>
  <si>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</si>
  <si>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</si>
  <si>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</si>
  <si>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</si>
  <si>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</si>
  <si>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</si>
  <si>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</si>
  <si>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</si>
  <si>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</si>
  <si>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</si>
  <si>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</si>
  <si>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</si>
  <si>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</si>
  <si>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</si>
  <si>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</si>
  <si>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</si>
  <si>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</si>
  <si>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</si>
  <si>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</si>
  <si>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</si>
  <si>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</si>
  <si>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</si>
  <si>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</si>
  <si>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</si>
  <si>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</si>
  <si>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</si>
  <si>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</si>
  <si>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</si>
  <si>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</si>
  <si>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</si>
  <si>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</si>
  <si>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</si>
  <si>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</si>
  <si>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</si>
  <si>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</si>
  <si>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</si>
  <si>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</si>
  <si>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春日井市</t>
  </si>
  <si>
    <t>春日井市民病院</t>
  </si>
  <si>
    <t>当然財務</t>
  </si>
  <si>
    <t>病院事業</t>
  </si>
  <si>
    <t>一般病院</t>
  </si>
  <si>
    <t>500床以上</t>
  </si>
  <si>
    <t>非設置</t>
  </si>
  <si>
    <t>直営</t>
  </si>
  <si>
    <t>対象</t>
  </si>
  <si>
    <t>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</si>
  <si>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</si>
  <si>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</si>
  <si>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</si>
  <si>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</si>
  <si>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</si>
  <si>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</si>
  <si>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</si>
  <si>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</si>
  <si>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指標のうち、経営の健全性・効率性の「③累積欠損金比率」については累積欠損金が発生していないことが必要であることから早期に解消する必要がある。前年度の経常赤字から経常黒字に転換し、大きく下落したものの、医業収支比率は依然として100％を下回っている。今後も新公立病院改革プラン（中期経営計画）で定めた取組みを積極的に進め、医療スタッフの確保や施設・設備の改修、医療機器の更新・導入を行うとともに、地域の医療機関へ継続的に訪問し更なる相互の信頼関係の向上を図る。加えて、今後の患者数の動向を踏まえ、ポストコロナを見据えた適正な人員配置と病床数の検討を進める。経営形態については、診療体制の充実を図っていることや、他院との役割を分担し相互に補いながら連携の強化を推進していることなどから、他院との再編やネットワーク化、経営形態の見直しを行うことなく、当面は現在の体制で運営することとする。
　しかし、今後、病院を取り巻く環境や当院の経営状況等に大きな変化が生じた場合には、改めて検討するものとする。
　令和４年３月に国から「持続可能な地域医療提供体制を確保するための公立病院経営強化ガイドライン」が示されたため、令和４年度中に、令和５年度から９年度までを計画期間とした公立病院経営強化プラン（第３次中期経営計画）を策定する予定である。</t>
    <rPh sb="71" eb="74">
      <t>ゼンネンド</t>
    </rPh>
    <rPh sb="75" eb="79">
      <t>ケイジョウアカジ</t>
    </rPh>
    <rPh sb="81" eb="83">
      <t>ケイジョウ</t>
    </rPh>
    <rPh sb="83" eb="85">
      <t>クロジ</t>
    </rPh>
    <rPh sb="86" eb="88">
      <t>テンカン</t>
    </rPh>
    <rPh sb="90" eb="91">
      <t>オオ</t>
    </rPh>
    <rPh sb="93" eb="95">
      <t>ゲラク</t>
    </rPh>
    <rPh sb="108" eb="110">
      <t>イゼン</t>
    </rPh>
    <rPh sb="118" eb="120">
      <t>シタマワ</t>
    </rPh>
    <rPh sb="449" eb="451">
      <t>レイワ</t>
    </rPh>
    <rPh sb="452" eb="453">
      <t>ネン</t>
    </rPh>
    <rPh sb="454" eb="455">
      <t>ガツ</t>
    </rPh>
    <rPh sb="456" eb="457">
      <t>クニ</t>
    </rPh>
    <rPh sb="504" eb="506">
      <t>レイワ</t>
    </rPh>
    <rPh sb="507" eb="509">
      <t>ネンド</t>
    </rPh>
    <rPh sb="509" eb="510">
      <t>チュウ</t>
    </rPh>
    <rPh sb="532" eb="536">
      <t>コウリツビョウイン</t>
    </rPh>
    <rPh sb="536" eb="538">
      <t>ケイエイ</t>
    </rPh>
    <rPh sb="538" eb="540">
      <t>キョウカ</t>
    </rPh>
    <rPh sb="544" eb="545">
      <t>ダイ</t>
    </rPh>
    <rPh sb="546" eb="547">
      <t>ジ</t>
    </rPh>
    <rPh sb="555" eb="557">
      <t>サクテイ</t>
    </rPh>
    <rPh sb="559" eb="561">
      <t>ヨテイ</t>
    </rPh>
    <phoneticPr fontId="5"/>
  </si>
  <si>
    <t>医療を提供する事業者として、患者との相互信頼関係の構築を最も大切にし、患者に喜ばれる質の高い医療を提供するとともに、この地域の基幹病院として、この地域の医療の水準維持と向上を図る。また、「がん」「脳卒中」「心筋梗塞等の心血管疾患」「糖尿病」「精神疾患」の５疾病について、急性期医療及び高度専門医療を提供し、地域住民が安心して医療を受けられる体制を確保するとともに、患者が住み慣れた地域で暮らせるよう、かかりつけ医や介護サービス事業者等との連携の強化を図り、地域完結型の医療を推進する。これらの取組みを更に充実させるため、健全経営に努めるなど経営基盤の強化を図り、医療サービスを継続し提供していく。
　また、第二種感染症指定医療機関として、平時から感染症の感染拡大時を想定した弾力的な病床運営により、通常診療と感染症対応を両立させる。</t>
    <phoneticPr fontId="5"/>
  </si>
  <si>
    <t>「①有形固定資産減価償却率」は、年々増加しており、類似病院平均を上回っている。当院は建設から20年以上が経過し、施設の老朽化が進んでいることが確認できる。有形固定資産のうち「②器械備品減価償却率」については、年々増加していたが、令和３年度は第２診療棟に設置する医療機器を購入したたため7.7ポイント下落した。
「③１床当たり有形固定資産」は、類似病院平均値を上回っているものの、過去５年の当院の値には大きな差は生じていない。
　今後の投資については、建物では令和４年度にかけて第２診療棟の建築を実施しており、その他既存棟の大規模改修や建替えの予定はないため、中期経営計画に基づき計画的に修繕を行う。医療機器についても中期経営計画に基づき計画的な導入や更新を行う。</t>
    <phoneticPr fontId="5"/>
  </si>
  <si>
    <t>令和３年度においても、新型コロナウイルス感染症は感染の拡大と収束を繰り返し、感染の第６波では感染力の強い変異型ウイルスにより急速に感染拡大した。患者数は外来を中心に前年度から大きく増加したものの、令和元年度水準まで至らず、コロナ病床確保のための休床等により医業収支比率は赤字であり、依然として厳しい経営状況となっている。個別の指標の分析については、以下のとおり。
「①経常収支比率」は、感染症対応病床の空床・休床を補償する補助金収入が大きく増加したことで、前年度の経常赤字から経常黒字に転換し、9.4ポイント上昇した。「②医業収支比率」は患者数の増加により前年度から1.8ポイント上昇した。「③累積欠損金比率」は、平成26年度の制度改正に伴う退職給付引当金の一括計上により増加して以降順調に減少してきた。黒字計上により前年度から10.4ポイント下落した。「④病床利用率」は、類似病院平均値を上回っているものの、コロナ病床確保のため、前年度から1.5ポイントの上昇にとどまった。「⑦職員給与費対医業収益比率」は、前年度から1.5ポイント下落した。給与費の増加を医業収益の増加が上回ったためである。「⑧材料費対医業収益比率」は外来化学療法の増加などにより、材料費が大きく増加したため、0.4ポイント上昇した。
「⑤入院患者1人1日当たり収益」と「⑥外来患者1人1日当たり収益」については、軽症の患者数が減少し、重症度の高い患者が相対的に増加する傾向が続いているものと見られ、前年度からさらに増加している。</t>
    <rPh sb="24" eb="26">
      <t>カンセン</t>
    </rPh>
    <rPh sb="27" eb="29">
      <t>カクダイ</t>
    </rPh>
    <rPh sb="30" eb="32">
      <t>シュウソク</t>
    </rPh>
    <rPh sb="33" eb="34">
      <t>ク</t>
    </rPh>
    <rPh sb="35" eb="36">
      <t>カエ</t>
    </rPh>
    <rPh sb="38" eb="40">
      <t>カンセン</t>
    </rPh>
    <rPh sb="41" eb="42">
      <t>ダイ</t>
    </rPh>
    <rPh sb="43" eb="44">
      <t>ナミ</t>
    </rPh>
    <rPh sb="46" eb="49">
      <t>カンセンリョク</t>
    </rPh>
    <rPh sb="50" eb="51">
      <t>ツヨ</t>
    </rPh>
    <rPh sb="52" eb="55">
      <t>ヘンイガタ</t>
    </rPh>
    <rPh sb="62" eb="64">
      <t>キュウソク</t>
    </rPh>
    <rPh sb="65" eb="67">
      <t>カンセン</t>
    </rPh>
    <rPh sb="67" eb="69">
      <t>カクダイ</t>
    </rPh>
    <rPh sb="72" eb="75">
      <t>カンジャスウ</t>
    </rPh>
    <rPh sb="76" eb="78">
      <t>ガイライ</t>
    </rPh>
    <rPh sb="79" eb="81">
      <t>チュウシン</t>
    </rPh>
    <rPh sb="82" eb="84">
      <t>ゼンネン</t>
    </rPh>
    <rPh sb="84" eb="85">
      <t>ド</t>
    </rPh>
    <rPh sb="87" eb="88">
      <t>オオ</t>
    </rPh>
    <rPh sb="90" eb="92">
      <t>ゾウカ</t>
    </rPh>
    <rPh sb="98" eb="100">
      <t>レイワ</t>
    </rPh>
    <rPh sb="100" eb="103">
      <t>ガンネンド</t>
    </rPh>
    <rPh sb="103" eb="105">
      <t>スイジュン</t>
    </rPh>
    <rPh sb="107" eb="108">
      <t>イタ</t>
    </rPh>
    <rPh sb="114" eb="116">
      <t>ビョウショウ</t>
    </rPh>
    <rPh sb="116" eb="118">
      <t>カクホ</t>
    </rPh>
    <rPh sb="122" eb="123">
      <t>ヤス</t>
    </rPh>
    <rPh sb="123" eb="124">
      <t>ユカ</t>
    </rPh>
    <rPh sb="124" eb="125">
      <t>トウ</t>
    </rPh>
    <rPh sb="128" eb="132">
      <t>イギョウシュウシ</t>
    </rPh>
    <rPh sb="132" eb="134">
      <t>ヒリツ</t>
    </rPh>
    <rPh sb="135" eb="137">
      <t>アカジ</t>
    </rPh>
    <rPh sb="141" eb="143">
      <t>イゼン</t>
    </rPh>
    <rPh sb="146" eb="147">
      <t>キビ</t>
    </rPh>
    <rPh sb="149" eb="151">
      <t>ケイエイ</t>
    </rPh>
    <rPh sb="151" eb="153">
      <t>ジョウキョウ</t>
    </rPh>
    <rPh sb="217" eb="218">
      <t>オオ</t>
    </rPh>
    <rPh sb="220" eb="222">
      <t>ゾウカ</t>
    </rPh>
    <rPh sb="228" eb="231">
      <t>ゼンネンド</t>
    </rPh>
    <rPh sb="232" eb="234">
      <t>ケイジョウ</t>
    </rPh>
    <rPh sb="234" eb="236">
      <t>アカジ</t>
    </rPh>
    <rPh sb="238" eb="240">
      <t>ケイジョウ</t>
    </rPh>
    <rPh sb="240" eb="242">
      <t>クロジ</t>
    </rPh>
    <rPh sb="243" eb="245">
      <t>テンカン</t>
    </rPh>
    <rPh sb="254" eb="256">
      <t>ジョウショウ</t>
    </rPh>
    <rPh sb="269" eb="272">
      <t>カンジャスウ</t>
    </rPh>
    <rPh sb="273" eb="275">
      <t>ゾウカ</t>
    </rPh>
    <rPh sb="278" eb="280">
      <t>ゼンネン</t>
    </rPh>
    <rPh sb="280" eb="281">
      <t>ド</t>
    </rPh>
    <rPh sb="290" eb="292">
      <t>ジョウショウ</t>
    </rPh>
    <rPh sb="340" eb="342">
      <t>イコウ</t>
    </rPh>
    <rPh sb="352" eb="354">
      <t>クロジ</t>
    </rPh>
    <rPh sb="354" eb="356">
      <t>ケイジョウ</t>
    </rPh>
    <rPh sb="359" eb="361">
      <t>ゼンネン</t>
    </rPh>
    <rPh sb="361" eb="362">
      <t>ド</t>
    </rPh>
    <rPh sb="372" eb="374">
      <t>ゲラク</t>
    </rPh>
    <rPh sb="408" eb="410">
      <t>ビョウショウ</t>
    </rPh>
    <rPh sb="410" eb="412">
      <t>カクホ</t>
    </rPh>
    <rPh sb="429" eb="431">
      <t>ジョウショウ</t>
    </rPh>
    <rPh sb="467" eb="469">
      <t>ゲラク</t>
    </rPh>
    <rPh sb="472" eb="474">
      <t>キュウヨ</t>
    </rPh>
    <rPh sb="476" eb="478">
      <t>ゾウカ</t>
    </rPh>
    <rPh sb="484" eb="486">
      <t>ゾウカ</t>
    </rPh>
    <rPh sb="487" eb="489">
      <t>ウワマワ</t>
    </rPh>
    <rPh sb="504" eb="505">
      <t>ギョウ</t>
    </rPh>
    <rPh sb="511" eb="513">
      <t>ガイライ</t>
    </rPh>
    <rPh sb="513" eb="515">
      <t>カガク</t>
    </rPh>
    <rPh sb="515" eb="517">
      <t>リョウホウ</t>
    </rPh>
    <rPh sb="518" eb="520">
      <t>ゾウカ</t>
    </rPh>
    <rPh sb="526" eb="529">
      <t>ザイリョウヒ</t>
    </rPh>
    <rPh sb="530" eb="531">
      <t>オオ</t>
    </rPh>
    <rPh sb="533" eb="535">
      <t>ゾウカ</t>
    </rPh>
    <rPh sb="547" eb="549">
      <t>ジョウショウ</t>
    </rPh>
    <rPh sb="612" eb="615">
      <t>ソウタイテキ</t>
    </rPh>
    <rPh sb="620" eb="622">
      <t>ケイコウ</t>
    </rPh>
    <rPh sb="623" eb="624">
      <t>ツヅ</t>
    </rPh>
    <rPh sb="631" eb="632">
      <t>ミ</t>
    </rPh>
    <rPh sb="635" eb="637">
      <t>ゼンネン</t>
    </rPh>
    <rPh sb="637" eb="638">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</si>
</sst>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7"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0"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justify" vertical="top" wrapText="1" shrinkToFit="1"/>
      <protection locked="0"/>
    </xf>
    <xf numFmtId="0" fontId="6" fillId="0" borderId="0" xfId="0" applyFont="1" applyBorder="1" applyAlignment="1" applyProtection="1">
      <alignment horizontal="justify" vertical="top" wrapText="1" shrinkToFit="1"/>
      <protection locked="0"/>
    </xf>
    <xf numFmtId="0" fontId="6" fillId="0" borderId="9" xfId="0" applyFont="1" applyBorder="1" applyAlignment="1" applyProtection="1">
      <alignment horizontal="justify" vertical="top" wrapText="1" shrinkToFit="1"/>
      <protection locked="0"/>
    </xf>
    <xf numFmtId="0" fontId="6" fillId="0" borderId="10" xfId="0" applyFont="1" applyBorder="1" applyAlignment="1" applyProtection="1">
      <alignment horizontal="justify" vertical="top" wrapText="1" shrinkToFit="1"/>
      <protection locked="0"/>
    </xf>
    <xf numFmtId="0" fontId="6" fillId="0" borderId="1" xfId="0" applyFont="1" applyBorder="1" applyAlignment="1" applyProtection="1">
      <alignment horizontal="justify" vertical="top" wrapText="1" shrinkToFit="1"/>
      <protection locked="0"/>
    </xf>
    <xf numFmtId="0" fontId="6" fillId="0" borderId="11" xfId="0" applyFont="1" applyBorder="1" applyAlignment="1" applyProtection="1">
      <alignment horizontal="justify"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84.4</c:v>
                </c:pt>
                <c:pt idx="1">
                  <c:v>86.1</c:v>
                </c:pt>
                <c:pt idx="2">
                  <c:v>87.8</c:v>
                </c:pt>
                <c:pt idx="3">
                  <c:v>73.8</c:v>
                </c:pt>
                <c:pt idx="4">
                  <c:v>75.3</c:v>
                </c:pt>
              </c:numCache>
            </c:numRef>
          </c:val>
          <c:extLst>
            <c:ext xmlns:c16="http://schemas.microsoft.com/office/drawing/2014/chart" uri="{C3380CC4-5D6E-409C-BE32-E72D297353CC}">
              <c16:uniqueId val="{00000000-AC06-4722-9972-A1CEFF5BEB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AC06-4722-9972-A1CEFF5BEB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13398</c:v>
                </c:pt>
                <c:pt idx="1">
                  <c:v>13911</c:v>
                </c:pt>
                <c:pt idx="2">
                  <c:v>14624</c:v>
                </c:pt>
                <c:pt idx="3">
                  <c:v>16099</c:v>
                </c:pt>
                <c:pt idx="4">
                  <c:v>16759</c:v>
                </c:pt>
              </c:numCache>
            </c:numRef>
          </c:val>
          <c:extLst>
            <c:ext xmlns:c16="http://schemas.microsoft.com/office/drawing/2014/chart" uri="{C3380CC4-5D6E-409C-BE32-E72D297353CC}">
              <c16:uniqueId val="{00000000-AB36-4B71-8A05-CABFE661243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AB36-4B71-8A05-CABFE661243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59778</c:v>
                </c:pt>
                <c:pt idx="1">
                  <c:v>61244</c:v>
                </c:pt>
                <c:pt idx="2">
                  <c:v>62010</c:v>
                </c:pt>
                <c:pt idx="3">
                  <c:v>65939</c:v>
                </c:pt>
                <c:pt idx="4">
                  <c:v>68896</c:v>
                </c:pt>
              </c:numCache>
            </c:numRef>
          </c:val>
          <c:extLst>
            <c:ext xmlns:c16="http://schemas.microsoft.com/office/drawing/2014/chart" uri="{C3380CC4-5D6E-409C-BE32-E72D297353CC}">
              <c16:uniqueId val="{00000000-DAA9-4604-8559-09C277CE1F1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DAA9-4604-8559-09C277CE1F1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31.6</c:v>
                </c:pt>
                <c:pt idx="1">
                  <c:v>24.8</c:v>
                </c:pt>
                <c:pt idx="2">
                  <c:v>18.8</c:v>
                </c:pt>
                <c:pt idx="3">
                  <c:v>22.4</c:v>
                </c:pt>
                <c:pt idx="4">
                  <c:v>12</c:v>
                </c:pt>
              </c:numCache>
            </c:numRef>
          </c:val>
          <c:extLst>
            <c:ext xmlns:c16="http://schemas.microsoft.com/office/drawing/2014/chart" uri="{C3380CC4-5D6E-409C-BE32-E72D297353CC}">
              <c16:uniqueId val="{00000000-7B19-4134-AB6D-01F5841DCB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7B19-4134-AB6D-01F5841DCB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105.7</c:v>
                </c:pt>
                <c:pt idx="1">
                  <c:v>105.3</c:v>
                </c:pt>
                <c:pt idx="2">
                  <c:v>105.1</c:v>
                </c:pt>
                <c:pt idx="3">
                  <c:v>95.4</c:v>
                </c:pt>
                <c:pt idx="4">
                  <c:v>97.2</c:v>
                </c:pt>
              </c:numCache>
            </c:numRef>
          </c:val>
          <c:extLst>
            <c:ext xmlns:c16="http://schemas.microsoft.com/office/drawing/2014/chart" uri="{C3380CC4-5D6E-409C-BE32-E72D297353CC}">
              <c16:uniqueId val="{00000000-7D33-466A-BF8D-E7C25F165F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7D33-466A-BF8D-E7C25F165F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105.8</c:v>
                </c:pt>
                <c:pt idx="1">
                  <c:v>105.5</c:v>
                </c:pt>
                <c:pt idx="2">
                  <c:v>104.9</c:v>
                </c:pt>
                <c:pt idx="3">
                  <c:v>98.6</c:v>
                </c:pt>
                <c:pt idx="4">
                  <c:v>108</c:v>
                </c:pt>
              </c:numCache>
            </c:numRef>
          </c:val>
          <c:extLst>
            <c:ext xmlns:c16="http://schemas.microsoft.com/office/drawing/2014/chart" uri="{C3380CC4-5D6E-409C-BE32-E72D297353CC}">
              <c16:uniqueId val="{00000000-90D6-4161-8947-FC40D017B7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90D6-4161-8947-FC40D017B7E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c:v>
                </c:pt>
                <c:pt idx="1">
                  <c:v>66.599999999999994</c:v>
                </c:pt>
                <c:pt idx="2">
                  <c:v>67.7</c:v>
                </c:pt>
                <c:pt idx="3">
                  <c:v>68.599999999999994</c:v>
                </c:pt>
                <c:pt idx="4">
                  <c:v>68.2</c:v>
                </c:pt>
              </c:numCache>
            </c:numRef>
          </c:val>
          <c:extLst>
            <c:ext xmlns:c16="http://schemas.microsoft.com/office/drawing/2014/chart" uri="{C3380CC4-5D6E-409C-BE32-E72D297353CC}">
              <c16:uniqueId val="{00000000-23C2-4FCA-A812-9D30D3E1A3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23C2-4FCA-A812-9D30D3E1A3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69.900000000000006</c:v>
                </c:pt>
                <c:pt idx="1">
                  <c:v>72.2</c:v>
                </c:pt>
                <c:pt idx="2">
                  <c:v>73.8</c:v>
                </c:pt>
                <c:pt idx="3">
                  <c:v>72.3</c:v>
                </c:pt>
                <c:pt idx="4">
                  <c:v>64.599999999999994</c:v>
                </c:pt>
              </c:numCache>
            </c:numRef>
          </c:val>
          <c:extLst>
            <c:ext xmlns:c16="http://schemas.microsoft.com/office/drawing/2014/chart" uri="{C3380CC4-5D6E-409C-BE32-E72D297353CC}">
              <c16:uniqueId val="{00000000-3829-4D29-AEF0-6CACD3137F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3829-4D29-AEF0-6CACD3137F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67758113</c:v>
                </c:pt>
                <c:pt idx="1">
                  <c:v>68195129</c:v>
                </c:pt>
                <c:pt idx="2">
                  <c:v>67619860</c:v>
                </c:pt>
                <c:pt idx="3">
                  <c:v>68266801</c:v>
                </c:pt>
                <c:pt idx="4">
                  <c:v>69895837</c:v>
                </c:pt>
              </c:numCache>
            </c:numRef>
          </c:val>
          <c:extLst>
            <c:ext xmlns:c16="http://schemas.microsoft.com/office/drawing/2014/chart" uri="{C3380CC4-5D6E-409C-BE32-E72D297353CC}">
              <c16:uniqueId val="{00000000-5296-45D4-B8FC-C174A917727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5296-45D4-B8FC-C174A917727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21.1</c:v>
                </c:pt>
                <c:pt idx="1">
                  <c:v>21.2</c:v>
                </c:pt>
                <c:pt idx="2">
                  <c:v>21.7</c:v>
                </c:pt>
                <c:pt idx="3">
                  <c:v>23.6</c:v>
                </c:pt>
                <c:pt idx="4">
                  <c:v>24</c:v>
                </c:pt>
              </c:numCache>
            </c:numRef>
          </c:val>
          <c:extLst>
            <c:ext xmlns:c16="http://schemas.microsoft.com/office/drawing/2014/chart" uri="{C3380CC4-5D6E-409C-BE32-E72D297353CC}">
              <c16:uniqueId val="{00000000-5B46-421F-BCD5-84C6647662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5B46-421F-BCD5-84C6647662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50.2</c:v>
                </c:pt>
                <c:pt idx="1">
                  <c:v>49.6</c:v>
                </c:pt>
                <c:pt idx="2">
                  <c:v>50.6</c:v>
                </c:pt>
                <c:pt idx="3">
                  <c:v>56.5</c:v>
                </c:pt>
                <c:pt idx="4">
                  <c:v>55</c:v>
                </c:pt>
              </c:numCache>
            </c:numRef>
          </c:val>
          <c:extLst>
            <c:ext xmlns:c16="http://schemas.microsoft.com/office/drawing/2014/chart" uri="{C3380CC4-5D6E-409C-BE32-E72D297353CC}">
              <c16:uniqueId val="{00000000-E72F-459C-A875-03E1638D47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E72F-459C-A875-03E1638D473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61328125"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愛知県春日井市　春日井市民病院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552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558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309788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49338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510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510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42.7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105.8</v>
      </c>
      <c r="Q33" s="129"/>
      <c r="R33" s="129"/>
      <c r="S33" s="129"/>
      <c r="T33" s="129"/>
      <c r="U33" s="129"/>
      <c r="V33" s="129"/>
      <c r="W33" s="129"/>
      <c r="X33" s="129"/>
      <c r="Y33" s="129"/>
      <c r="Z33" s="129"/>
      <c r="AA33" s="129"/>
      <c r="AB33" s="129"/>
      <c r="AC33" s="129"/>
      <c r="AD33" s="130"/>
      <c r="AE33" s="128">
        <f>データ!AJ7</f>
        <v>105.5</v>
      </c>
      <c r="AF33" s="129"/>
      <c r="AG33" s="129"/>
      <c r="AH33" s="129"/>
      <c r="AI33" s="129"/>
      <c r="AJ33" s="129"/>
      <c r="AK33" s="129"/>
      <c r="AL33" s="129"/>
      <c r="AM33" s="129"/>
      <c r="AN33" s="129"/>
      <c r="AO33" s="129"/>
      <c r="AP33" s="129"/>
      <c r="AQ33" s="129"/>
      <c r="AR33" s="129"/>
      <c r="AS33" s="130"/>
      <c r="AT33" s="128">
        <f>データ!AK7</f>
        <v>104.9</v>
      </c>
      <c r="AU33" s="129"/>
      <c r="AV33" s="129"/>
      <c r="AW33" s="129"/>
      <c r="AX33" s="129"/>
      <c r="AY33" s="129"/>
      <c r="AZ33" s="129"/>
      <c r="BA33" s="129"/>
      <c r="BB33" s="129"/>
      <c r="BC33" s="129"/>
      <c r="BD33" s="129"/>
      <c r="BE33" s="129"/>
      <c r="BF33" s="129"/>
      <c r="BG33" s="129"/>
      <c r="BH33" s="130"/>
      <c r="BI33" s="128">
        <f>データ!AL7</f>
        <v>98.6</v>
      </c>
      <c r="BJ33" s="129"/>
      <c r="BK33" s="129"/>
      <c r="BL33" s="129"/>
      <c r="BM33" s="129"/>
      <c r="BN33" s="129"/>
      <c r="BO33" s="129"/>
      <c r="BP33" s="129"/>
      <c r="BQ33" s="129"/>
      <c r="BR33" s="129"/>
      <c r="BS33" s="129"/>
      <c r="BT33" s="129"/>
      <c r="BU33" s="129"/>
      <c r="BV33" s="129"/>
      <c r="BW33" s="130"/>
      <c r="BX33" s="128">
        <f>データ!AM7</f>
        <v>108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105.7</v>
      </c>
      <c r="DE33" s="129"/>
      <c r="DF33" s="129"/>
      <c r="DG33" s="129"/>
      <c r="DH33" s="129"/>
      <c r="DI33" s="129"/>
      <c r="DJ33" s="129"/>
      <c r="DK33" s="129"/>
      <c r="DL33" s="129"/>
      <c r="DM33" s="129"/>
      <c r="DN33" s="129"/>
      <c r="DO33" s="129"/>
      <c r="DP33" s="129"/>
      <c r="DQ33" s="129"/>
      <c r="DR33" s="130"/>
      <c r="DS33" s="128">
        <f>データ!AU7</f>
        <v>105.3</v>
      </c>
      <c r="DT33" s="129"/>
      <c r="DU33" s="129"/>
      <c r="DV33" s="129"/>
      <c r="DW33" s="129"/>
      <c r="DX33" s="129"/>
      <c r="DY33" s="129"/>
      <c r="DZ33" s="129"/>
      <c r="EA33" s="129"/>
      <c r="EB33" s="129"/>
      <c r="EC33" s="129"/>
      <c r="ED33" s="129"/>
      <c r="EE33" s="129"/>
      <c r="EF33" s="129"/>
      <c r="EG33" s="130"/>
      <c r="EH33" s="128">
        <f>データ!AV7</f>
        <v>105.1</v>
      </c>
      <c r="EI33" s="129"/>
      <c r="EJ33" s="129"/>
      <c r="EK33" s="129"/>
      <c r="EL33" s="129"/>
      <c r="EM33" s="129"/>
      <c r="EN33" s="129"/>
      <c r="EO33" s="129"/>
      <c r="EP33" s="129"/>
      <c r="EQ33" s="129"/>
      <c r="ER33" s="129"/>
      <c r="ES33" s="129"/>
      <c r="ET33" s="129"/>
      <c r="EU33" s="129"/>
      <c r="EV33" s="130"/>
      <c r="EW33" s="128">
        <f>データ!AW7</f>
        <v>95.4</v>
      </c>
      <c r="EX33" s="129"/>
      <c r="EY33" s="129"/>
      <c r="EZ33" s="129"/>
      <c r="FA33" s="129"/>
      <c r="FB33" s="129"/>
      <c r="FC33" s="129"/>
      <c r="FD33" s="129"/>
      <c r="FE33" s="129"/>
      <c r="FF33" s="129"/>
      <c r="FG33" s="129"/>
      <c r="FH33" s="129"/>
      <c r="FI33" s="129"/>
      <c r="FJ33" s="129"/>
      <c r="FK33" s="130"/>
      <c r="FL33" s="128">
        <f>データ!AX7</f>
        <v>97.2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31.6</v>
      </c>
      <c r="GS33" s="129"/>
      <c r="GT33" s="129"/>
      <c r="GU33" s="129"/>
      <c r="GV33" s="129"/>
      <c r="GW33" s="129"/>
      <c r="GX33" s="129"/>
      <c r="GY33" s="129"/>
      <c r="GZ33" s="129"/>
      <c r="HA33" s="129"/>
      <c r="HB33" s="129"/>
      <c r="HC33" s="129"/>
      <c r="HD33" s="129"/>
      <c r="HE33" s="129"/>
      <c r="HF33" s="130"/>
      <c r="HG33" s="128">
        <f>データ!BF7</f>
        <v>24.8</v>
      </c>
      <c r="HH33" s="129"/>
      <c r="HI33" s="129"/>
      <c r="HJ33" s="129"/>
      <c r="HK33" s="129"/>
      <c r="HL33" s="129"/>
      <c r="HM33" s="129"/>
      <c r="HN33" s="129"/>
      <c r="HO33" s="129"/>
      <c r="HP33" s="129"/>
      <c r="HQ33" s="129"/>
      <c r="HR33" s="129"/>
      <c r="HS33" s="129"/>
      <c r="HT33" s="129"/>
      <c r="HU33" s="130"/>
      <c r="HV33" s="128">
        <f>データ!BG7</f>
        <v>18.8</v>
      </c>
      <c r="HW33" s="129"/>
      <c r="HX33" s="129"/>
      <c r="HY33" s="129"/>
      <c r="HZ33" s="129"/>
      <c r="IA33" s="129"/>
      <c r="IB33" s="129"/>
      <c r="IC33" s="129"/>
      <c r="ID33" s="129"/>
      <c r="IE33" s="129"/>
      <c r="IF33" s="129"/>
      <c r="IG33" s="129"/>
      <c r="IH33" s="129"/>
      <c r="II33" s="129"/>
      <c r="IJ33" s="130"/>
      <c r="IK33" s="128">
        <f>データ!BH7</f>
        <v>22.4</v>
      </c>
      <c r="IL33" s="129"/>
      <c r="IM33" s="129"/>
      <c r="IN33" s="129"/>
      <c r="IO33" s="129"/>
      <c r="IP33" s="129"/>
      <c r="IQ33" s="129"/>
      <c r="IR33" s="129"/>
      <c r="IS33" s="129"/>
      <c r="IT33" s="129"/>
      <c r="IU33" s="129"/>
      <c r="IV33" s="129"/>
      <c r="IW33" s="129"/>
      <c r="IX33" s="129"/>
      <c r="IY33" s="130"/>
      <c r="IZ33" s="128">
        <f>データ!BI7</f>
        <v>12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84.4</v>
      </c>
      <c r="KG33" s="129"/>
      <c r="KH33" s="129"/>
      <c r="KI33" s="129"/>
      <c r="KJ33" s="129"/>
      <c r="KK33" s="129"/>
      <c r="KL33" s="129"/>
      <c r="KM33" s="129"/>
      <c r="KN33" s="129"/>
      <c r="KO33" s="129"/>
      <c r="KP33" s="129"/>
      <c r="KQ33" s="129"/>
      <c r="KR33" s="129"/>
      <c r="KS33" s="129"/>
      <c r="KT33" s="130"/>
      <c r="KU33" s="128">
        <f>データ!BQ7</f>
        <v>86.1</v>
      </c>
      <c r="KV33" s="129"/>
      <c r="KW33" s="129"/>
      <c r="KX33" s="129"/>
      <c r="KY33" s="129"/>
      <c r="KZ33" s="129"/>
      <c r="LA33" s="129"/>
      <c r="LB33" s="129"/>
      <c r="LC33" s="129"/>
      <c r="LD33" s="129"/>
      <c r="LE33" s="129"/>
      <c r="LF33" s="129"/>
      <c r="LG33" s="129"/>
      <c r="LH33" s="129"/>
      <c r="LI33" s="130"/>
      <c r="LJ33" s="128">
        <f>データ!BR7</f>
        <v>87.8</v>
      </c>
      <c r="LK33" s="129"/>
      <c r="LL33" s="129"/>
      <c r="LM33" s="129"/>
      <c r="LN33" s="129"/>
      <c r="LO33" s="129"/>
      <c r="LP33" s="129"/>
      <c r="LQ33" s="129"/>
      <c r="LR33" s="129"/>
      <c r="LS33" s="129"/>
      <c r="LT33" s="129"/>
      <c r="LU33" s="129"/>
      <c r="LV33" s="129"/>
      <c r="LW33" s="129"/>
      <c r="LX33" s="130"/>
      <c r="LY33" s="128">
        <f>データ!BS7</f>
        <v>73.8</v>
      </c>
      <c r="LZ33" s="129"/>
      <c r="MA33" s="129"/>
      <c r="MB33" s="129"/>
      <c r="MC33" s="129"/>
      <c r="MD33" s="129"/>
      <c r="ME33" s="129"/>
      <c r="MF33" s="129"/>
      <c r="MG33" s="129"/>
      <c r="MH33" s="129"/>
      <c r="MI33" s="129"/>
      <c r="MJ33" s="129"/>
      <c r="MK33" s="129"/>
      <c r="ML33" s="129"/>
      <c r="MM33" s="130"/>
      <c r="MN33" s="128">
        <f>データ!BT7</f>
        <v>75.3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186</v>
      </c>
      <c r="NK39" s="119"/>
      <c r="NL39" s="119"/>
      <c r="NM39" s="119"/>
      <c r="NN39" s="119"/>
      <c r="NO39" s="119"/>
      <c r="NP39" s="119"/>
      <c r="NQ39" s="119"/>
      <c r="NR39" s="119"/>
      <c r="NS39" s="119"/>
      <c r="NT39" s="119"/>
      <c r="NU39" s="119"/>
      <c r="NV39" s="119"/>
      <c r="NW39" s="119"/>
      <c r="NX39" s="120"/>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41.2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33"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53.7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185</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37">
        <f>データ!CA7</f>
        <v>59778</v>
      </c>
      <c r="Q55" s="138"/>
      <c r="R55" s="138"/>
      <c r="S55" s="138"/>
      <c r="T55" s="138"/>
      <c r="U55" s="138"/>
      <c r="V55" s="138"/>
      <c r="W55" s="138"/>
      <c r="X55" s="138"/>
      <c r="Y55" s="138"/>
      <c r="Z55" s="138"/>
      <c r="AA55" s="138"/>
      <c r="AB55" s="138"/>
      <c r="AC55" s="138"/>
      <c r="AD55" s="139"/>
      <c r="AE55" s="137">
        <f>データ!CB7</f>
        <v>61244</v>
      </c>
      <c r="AF55" s="138"/>
      <c r="AG55" s="138"/>
      <c r="AH55" s="138"/>
      <c r="AI55" s="138"/>
      <c r="AJ55" s="138"/>
      <c r="AK55" s="138"/>
      <c r="AL55" s="138"/>
      <c r="AM55" s="138"/>
      <c r="AN55" s="138"/>
      <c r="AO55" s="138"/>
      <c r="AP55" s="138"/>
      <c r="AQ55" s="138"/>
      <c r="AR55" s="138"/>
      <c r="AS55" s="139"/>
      <c r="AT55" s="137">
        <f>データ!CC7</f>
        <v>62010</v>
      </c>
      <c r="AU55" s="138"/>
      <c r="AV55" s="138"/>
      <c r="AW55" s="138"/>
      <c r="AX55" s="138"/>
      <c r="AY55" s="138"/>
      <c r="AZ55" s="138"/>
      <c r="BA55" s="138"/>
      <c r="BB55" s="138"/>
      <c r="BC55" s="138"/>
      <c r="BD55" s="138"/>
      <c r="BE55" s="138"/>
      <c r="BF55" s="138"/>
      <c r="BG55" s="138"/>
      <c r="BH55" s="139"/>
      <c r="BI55" s="137">
        <f>データ!CD7</f>
        <v>65939</v>
      </c>
      <c r="BJ55" s="138"/>
      <c r="BK55" s="138"/>
      <c r="BL55" s="138"/>
      <c r="BM55" s="138"/>
      <c r="BN55" s="138"/>
      <c r="BO55" s="138"/>
      <c r="BP55" s="138"/>
      <c r="BQ55" s="138"/>
      <c r="BR55" s="138"/>
      <c r="BS55" s="138"/>
      <c r="BT55" s="138"/>
      <c r="BU55" s="138"/>
      <c r="BV55" s="138"/>
      <c r="BW55" s="139"/>
      <c r="BX55" s="137">
        <f>データ!CE7</f>
        <v>68896</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13398</v>
      </c>
      <c r="DE55" s="138"/>
      <c r="DF55" s="138"/>
      <c r="DG55" s="138"/>
      <c r="DH55" s="138"/>
      <c r="DI55" s="138"/>
      <c r="DJ55" s="138"/>
      <c r="DK55" s="138"/>
      <c r="DL55" s="138"/>
      <c r="DM55" s="138"/>
      <c r="DN55" s="138"/>
      <c r="DO55" s="138"/>
      <c r="DP55" s="138"/>
      <c r="DQ55" s="138"/>
      <c r="DR55" s="139"/>
      <c r="DS55" s="137">
        <f>データ!CM7</f>
        <v>13911</v>
      </c>
      <c r="DT55" s="138"/>
      <c r="DU55" s="138"/>
      <c r="DV55" s="138"/>
      <c r="DW55" s="138"/>
      <c r="DX55" s="138"/>
      <c r="DY55" s="138"/>
      <c r="DZ55" s="138"/>
      <c r="EA55" s="138"/>
      <c r="EB55" s="138"/>
      <c r="EC55" s="138"/>
      <c r="ED55" s="138"/>
      <c r="EE55" s="138"/>
      <c r="EF55" s="138"/>
      <c r="EG55" s="139"/>
      <c r="EH55" s="137">
        <f>データ!CN7</f>
        <v>14624</v>
      </c>
      <c r="EI55" s="138"/>
      <c r="EJ55" s="138"/>
      <c r="EK55" s="138"/>
      <c r="EL55" s="138"/>
      <c r="EM55" s="138"/>
      <c r="EN55" s="138"/>
      <c r="EO55" s="138"/>
      <c r="EP55" s="138"/>
      <c r="EQ55" s="138"/>
      <c r="ER55" s="138"/>
      <c r="ES55" s="138"/>
      <c r="ET55" s="138"/>
      <c r="EU55" s="138"/>
      <c r="EV55" s="139"/>
      <c r="EW55" s="137">
        <f>データ!CO7</f>
        <v>16099</v>
      </c>
      <c r="EX55" s="138"/>
      <c r="EY55" s="138"/>
      <c r="EZ55" s="138"/>
      <c r="FA55" s="138"/>
      <c r="FB55" s="138"/>
      <c r="FC55" s="138"/>
      <c r="FD55" s="138"/>
      <c r="FE55" s="138"/>
      <c r="FF55" s="138"/>
      <c r="FG55" s="138"/>
      <c r="FH55" s="138"/>
      <c r="FI55" s="138"/>
      <c r="FJ55" s="138"/>
      <c r="FK55" s="139"/>
      <c r="FL55" s="137">
        <f>データ!CP7</f>
        <v>16759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50.2</v>
      </c>
      <c r="GS55" s="129"/>
      <c r="GT55" s="129"/>
      <c r="GU55" s="129"/>
      <c r="GV55" s="129"/>
      <c r="GW55" s="129"/>
      <c r="GX55" s="129"/>
      <c r="GY55" s="129"/>
      <c r="GZ55" s="129"/>
      <c r="HA55" s="129"/>
      <c r="HB55" s="129"/>
      <c r="HC55" s="129"/>
      <c r="HD55" s="129"/>
      <c r="HE55" s="129"/>
      <c r="HF55" s="130"/>
      <c r="HG55" s="128">
        <f>データ!CX7</f>
        <v>49.6</v>
      </c>
      <c r="HH55" s="129"/>
      <c r="HI55" s="129"/>
      <c r="HJ55" s="129"/>
      <c r="HK55" s="129"/>
      <c r="HL55" s="129"/>
      <c r="HM55" s="129"/>
      <c r="HN55" s="129"/>
      <c r="HO55" s="129"/>
      <c r="HP55" s="129"/>
      <c r="HQ55" s="129"/>
      <c r="HR55" s="129"/>
      <c r="HS55" s="129"/>
      <c r="HT55" s="129"/>
      <c r="HU55" s="130"/>
      <c r="HV55" s="128">
        <f>データ!CY7</f>
        <v>50.6</v>
      </c>
      <c r="HW55" s="129"/>
      <c r="HX55" s="129"/>
      <c r="HY55" s="129"/>
      <c r="HZ55" s="129"/>
      <c r="IA55" s="129"/>
      <c r="IB55" s="129"/>
      <c r="IC55" s="129"/>
      <c r="ID55" s="129"/>
      <c r="IE55" s="129"/>
      <c r="IF55" s="129"/>
      <c r="IG55" s="129"/>
      <c r="IH55" s="129"/>
      <c r="II55" s="129"/>
      <c r="IJ55" s="130"/>
      <c r="IK55" s="128">
        <f>データ!CZ7</f>
        <v>56.5</v>
      </c>
      <c r="IL55" s="129"/>
      <c r="IM55" s="129"/>
      <c r="IN55" s="129"/>
      <c r="IO55" s="129"/>
      <c r="IP55" s="129"/>
      <c r="IQ55" s="129"/>
      <c r="IR55" s="129"/>
      <c r="IS55" s="129"/>
      <c r="IT55" s="129"/>
      <c r="IU55" s="129"/>
      <c r="IV55" s="129"/>
      <c r="IW55" s="129"/>
      <c r="IX55" s="129"/>
      <c r="IY55" s="130"/>
      <c r="IZ55" s="128">
        <f>データ!DA7</f>
        <v>55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21.1</v>
      </c>
      <c r="KG55" s="129"/>
      <c r="KH55" s="129"/>
      <c r="KI55" s="129"/>
      <c r="KJ55" s="129"/>
      <c r="KK55" s="129"/>
      <c r="KL55" s="129"/>
      <c r="KM55" s="129"/>
      <c r="KN55" s="129"/>
      <c r="KO55" s="129"/>
      <c r="KP55" s="129"/>
      <c r="KQ55" s="129"/>
      <c r="KR55" s="129"/>
      <c r="KS55" s="129"/>
      <c r="KT55" s="130"/>
      <c r="KU55" s="128">
        <f>データ!DI7</f>
        <v>21.2</v>
      </c>
      <c r="KV55" s="129"/>
      <c r="KW55" s="129"/>
      <c r="KX55" s="129"/>
      <c r="KY55" s="129"/>
      <c r="KZ55" s="129"/>
      <c r="LA55" s="129"/>
      <c r="LB55" s="129"/>
      <c r="LC55" s="129"/>
      <c r="LD55" s="129"/>
      <c r="LE55" s="129"/>
      <c r="LF55" s="129"/>
      <c r="LG55" s="129"/>
      <c r="LH55" s="129"/>
      <c r="LI55" s="130"/>
      <c r="LJ55" s="128">
        <f>データ!DJ7</f>
        <v>21.7</v>
      </c>
      <c r="LK55" s="129"/>
      <c r="LL55" s="129"/>
      <c r="LM55" s="129"/>
      <c r="LN55" s="129"/>
      <c r="LO55" s="129"/>
      <c r="LP55" s="129"/>
      <c r="LQ55" s="129"/>
      <c r="LR55" s="129"/>
      <c r="LS55" s="129"/>
      <c r="LT55" s="129"/>
      <c r="LU55" s="129"/>
      <c r="LV55" s="129"/>
      <c r="LW55" s="129"/>
      <c r="LX55" s="130"/>
      <c r="LY55" s="128">
        <f>データ!DK7</f>
        <v>23.6</v>
      </c>
      <c r="LZ55" s="129"/>
      <c r="MA55" s="129"/>
      <c r="MB55" s="129"/>
      <c r="MC55" s="129"/>
      <c r="MD55" s="129"/>
      <c r="ME55" s="129"/>
      <c r="MF55" s="129"/>
      <c r="MG55" s="129"/>
      <c r="MH55" s="129"/>
      <c r="MI55" s="129"/>
      <c r="MJ55" s="129"/>
      <c r="MK55" s="129"/>
      <c r="ML55" s="129"/>
      <c r="MM55" s="130"/>
      <c r="MN55" s="128">
        <f>データ!DL7</f>
        <v>24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183</v>
      </c>
      <c r="NK70" s="146"/>
      <c r="NL70" s="146"/>
      <c r="NM70" s="146"/>
      <c r="NN70" s="146"/>
      <c r="NO70" s="146"/>
      <c r="NP70" s="146"/>
      <c r="NQ70" s="146"/>
      <c r="NR70" s="146"/>
      <c r="NS70" s="146"/>
      <c r="NT70" s="146"/>
      <c r="NU70" s="146"/>
      <c r="NV70" s="146"/>
      <c r="NW70" s="146"/>
      <c r="NX70" s="147"/>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77.2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5">
      <c r="A79" s="2"/>
      <c r="B79" s="15"/>
      <c r="C79" s="5"/>
      <c r="D79" s="5"/>
      <c r="E79" s="5"/>
      <c r="F79" s="5"/>
      <c r="G79" s="26"/>
      <c r="H79" s="26"/>
      <c r="I79" s="30"/>
      <c r="J79" s="142" t="s">
        <v>57</v>
      </c>
      <c r="K79" s="143"/>
      <c r="L79" s="143"/>
      <c r="M79" s="143"/>
      <c r="N79" s="143"/>
      <c r="O79" s="143"/>
      <c r="P79" s="143"/>
      <c r="Q79" s="143"/>
      <c r="R79" s="143"/>
      <c r="S79" s="143"/>
      <c r="T79" s="144"/>
      <c r="U79" s="141">
        <f>データ!DS7</f>
        <v>65</v>
      </c>
      <c r="V79" s="141"/>
      <c r="W79" s="141"/>
      <c r="X79" s="141"/>
      <c r="Y79" s="141"/>
      <c r="Z79" s="141"/>
      <c r="AA79" s="141"/>
      <c r="AB79" s="141"/>
      <c r="AC79" s="141"/>
      <c r="AD79" s="141"/>
      <c r="AE79" s="141"/>
      <c r="AF79" s="141"/>
      <c r="AG79" s="141"/>
      <c r="AH79" s="141"/>
      <c r="AI79" s="141"/>
      <c r="AJ79" s="141"/>
      <c r="AK79" s="141"/>
      <c r="AL79" s="141"/>
      <c r="AM79" s="141"/>
      <c r="AN79" s="141">
        <f>データ!DT7</f>
        <v>66.599999999999994</v>
      </c>
      <c r="AO79" s="141"/>
      <c r="AP79" s="141"/>
      <c r="AQ79" s="141"/>
      <c r="AR79" s="141"/>
      <c r="AS79" s="141"/>
      <c r="AT79" s="141"/>
      <c r="AU79" s="141"/>
      <c r="AV79" s="141"/>
      <c r="AW79" s="141"/>
      <c r="AX79" s="141"/>
      <c r="AY79" s="141"/>
      <c r="AZ79" s="141"/>
      <c r="BA79" s="141"/>
      <c r="BB79" s="141"/>
      <c r="BC79" s="141"/>
      <c r="BD79" s="141"/>
      <c r="BE79" s="141"/>
      <c r="BF79" s="141"/>
      <c r="BG79" s="141">
        <f>データ!DU7</f>
        <v>67.7</v>
      </c>
      <c r="BH79" s="141"/>
      <c r="BI79" s="141"/>
      <c r="BJ79" s="141"/>
      <c r="BK79" s="141"/>
      <c r="BL79" s="141"/>
      <c r="BM79" s="141"/>
      <c r="BN79" s="141"/>
      <c r="BO79" s="141"/>
      <c r="BP79" s="141"/>
      <c r="BQ79" s="141"/>
      <c r="BR79" s="141"/>
      <c r="BS79" s="141"/>
      <c r="BT79" s="141"/>
      <c r="BU79" s="141"/>
      <c r="BV79" s="141"/>
      <c r="BW79" s="141"/>
      <c r="BX79" s="141"/>
      <c r="BY79" s="141"/>
      <c r="BZ79" s="141">
        <f>データ!DV7</f>
        <v>68.599999999999994</v>
      </c>
      <c r="CA79" s="141"/>
      <c r="CB79" s="141"/>
      <c r="CC79" s="141"/>
      <c r="CD79" s="141"/>
      <c r="CE79" s="141"/>
      <c r="CF79" s="141"/>
      <c r="CG79" s="141"/>
      <c r="CH79" s="141"/>
      <c r="CI79" s="141"/>
      <c r="CJ79" s="141"/>
      <c r="CK79" s="141"/>
      <c r="CL79" s="141"/>
      <c r="CM79" s="141"/>
      <c r="CN79" s="141"/>
      <c r="CO79" s="141"/>
      <c r="CP79" s="141"/>
      <c r="CQ79" s="141"/>
      <c r="CR79" s="141"/>
      <c r="CS79" s="141">
        <f>データ!DW7</f>
        <v>68.2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69.900000000000006</v>
      </c>
      <c r="EP79" s="141"/>
      <c r="EQ79" s="141"/>
      <c r="ER79" s="141"/>
      <c r="ES79" s="141"/>
      <c r="ET79" s="141"/>
      <c r="EU79" s="141"/>
      <c r="EV79" s="141"/>
      <c r="EW79" s="141"/>
      <c r="EX79" s="141"/>
      <c r="EY79" s="141"/>
      <c r="EZ79" s="141"/>
      <c r="FA79" s="141"/>
      <c r="FB79" s="141"/>
      <c r="FC79" s="141"/>
      <c r="FD79" s="141"/>
      <c r="FE79" s="141"/>
      <c r="FF79" s="141"/>
      <c r="FG79" s="141"/>
      <c r="FH79" s="141">
        <f>データ!EE7</f>
        <v>72.2</v>
      </c>
      <c r="FI79" s="141"/>
      <c r="FJ79" s="141"/>
      <c r="FK79" s="141"/>
      <c r="FL79" s="141"/>
      <c r="FM79" s="141"/>
      <c r="FN79" s="141"/>
      <c r="FO79" s="141"/>
      <c r="FP79" s="141"/>
      <c r="FQ79" s="141"/>
      <c r="FR79" s="141"/>
      <c r="FS79" s="141"/>
      <c r="FT79" s="141"/>
      <c r="FU79" s="141"/>
      <c r="FV79" s="141"/>
      <c r="FW79" s="141"/>
      <c r="FX79" s="141"/>
      <c r="FY79" s="141"/>
      <c r="FZ79" s="141"/>
      <c r="GA79" s="141">
        <f>データ!EF7</f>
        <v>73.8</v>
      </c>
      <c r="GB79" s="141"/>
      <c r="GC79" s="141"/>
      <c r="GD79" s="141"/>
      <c r="GE79" s="141"/>
      <c r="GF79" s="141"/>
      <c r="GG79" s="141"/>
      <c r="GH79" s="141"/>
      <c r="GI79" s="141"/>
      <c r="GJ79" s="141"/>
      <c r="GK79" s="141"/>
      <c r="GL79" s="141"/>
      <c r="GM79" s="141"/>
      <c r="GN79" s="141"/>
      <c r="GO79" s="141"/>
      <c r="GP79" s="141"/>
      <c r="GQ79" s="141"/>
      <c r="GR79" s="141"/>
      <c r="GS79" s="141"/>
      <c r="GT79" s="141">
        <f>データ!EG7</f>
        <v>72.3</v>
      </c>
      <c r="GU79" s="141"/>
      <c r="GV79" s="141"/>
      <c r="GW79" s="141"/>
      <c r="GX79" s="141"/>
      <c r="GY79" s="141"/>
      <c r="GZ79" s="141"/>
      <c r="HA79" s="141"/>
      <c r="HB79" s="141"/>
      <c r="HC79" s="141"/>
      <c r="HD79" s="141"/>
      <c r="HE79" s="141"/>
      <c r="HF79" s="141"/>
      <c r="HG79" s="141"/>
      <c r="HH79" s="141"/>
      <c r="HI79" s="141"/>
      <c r="HJ79" s="141"/>
      <c r="HK79" s="141"/>
      <c r="HL79" s="141"/>
      <c r="HM79" s="141">
        <f>データ!EH7</f>
        <v>64.599999999999994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67758113</v>
      </c>
      <c r="JK79" s="140"/>
      <c r="JL79" s="140"/>
      <c r="JM79" s="140"/>
      <c r="JN79" s="140"/>
      <c r="JO79" s="140"/>
      <c r="JP79" s="140"/>
      <c r="JQ79" s="140"/>
      <c r="JR79" s="140"/>
      <c r="JS79" s="140"/>
      <c r="JT79" s="140"/>
      <c r="JU79" s="140"/>
      <c r="JV79" s="140"/>
      <c r="JW79" s="140"/>
      <c r="JX79" s="140"/>
      <c r="JY79" s="140"/>
      <c r="JZ79" s="140"/>
      <c r="KA79" s="140"/>
      <c r="KB79" s="140"/>
      <c r="KC79" s="140">
        <f>データ!EP7</f>
        <v>68195129</v>
      </c>
      <c r="KD79" s="140"/>
      <c r="KE79" s="140"/>
      <c r="KF79" s="140"/>
      <c r="KG79" s="140"/>
      <c r="KH79" s="140"/>
      <c r="KI79" s="140"/>
      <c r="KJ79" s="140"/>
      <c r="KK79" s="140"/>
      <c r="KL79" s="140"/>
      <c r="KM79" s="140"/>
      <c r="KN79" s="140"/>
      <c r="KO79" s="140"/>
      <c r="KP79" s="140"/>
      <c r="KQ79" s="140"/>
      <c r="KR79" s="140"/>
      <c r="KS79" s="140"/>
      <c r="KT79" s="140"/>
      <c r="KU79" s="140"/>
      <c r="KV79" s="140">
        <f>データ!EQ7</f>
        <v>67619860</v>
      </c>
      <c r="KW79" s="140"/>
      <c r="KX79" s="140"/>
      <c r="KY79" s="140"/>
      <c r="KZ79" s="140"/>
      <c r="LA79" s="140"/>
      <c r="LB79" s="140"/>
      <c r="LC79" s="140"/>
      <c r="LD79" s="140"/>
      <c r="LE79" s="140"/>
      <c r="LF79" s="140"/>
      <c r="LG79" s="140"/>
      <c r="LH79" s="140"/>
      <c r="LI79" s="140"/>
      <c r="LJ79" s="140"/>
      <c r="LK79" s="140"/>
      <c r="LL79" s="140"/>
      <c r="LM79" s="140"/>
      <c r="LN79" s="140"/>
      <c r="LO79" s="140">
        <f>データ!ER7</f>
        <v>68266801</v>
      </c>
      <c r="LP79" s="140"/>
      <c r="LQ79" s="140"/>
      <c r="LR79" s="140"/>
      <c r="LS79" s="140"/>
      <c r="LT79" s="140"/>
      <c r="LU79" s="140"/>
      <c r="LV79" s="140"/>
      <c r="LW79" s="140"/>
      <c r="LX79" s="140"/>
      <c r="LY79" s="140"/>
      <c r="LZ79" s="140"/>
      <c r="MA79" s="140"/>
      <c r="MB79" s="140"/>
      <c r="MC79" s="140"/>
      <c r="MD79" s="140"/>
      <c r="ME79" s="140"/>
      <c r="MF79" s="140"/>
      <c r="MG79" s="140"/>
      <c r="MH79" s="140">
        <f>データ!ES7</f>
        <v>69895837</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5">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32.2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60.7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9KwyS9zEhjMX3h4HJWtVTHuwi1v2FW2Ohscd0MNfcQVroltd3a/LeXPK0J3QI0rojgrGGiivTHjlySTxyhYsg==" saltValue="DNWw1qLnl6eYsXSHFFRlF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3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2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157</v>
      </c>
      <c r="AW5" s="52" t="s">
        <v>148</v>
      </c>
      <c r="AX5" s="52" t="s">
        <v>158</v>
      </c>
      <c r="AY5" s="52" t="s">
        <v>150</v>
      </c>
      <c r="AZ5" s="52" t="s">
        <v>151</v>
      </c>
      <c r="BA5" s="52" t="s">
        <v>152</v>
      </c>
      <c r="BB5" s="52" t="s">
        <v>153</v>
      </c>
      <c r="BC5" s="52" t="s">
        <v>154</v>
      </c>
      <c r="BD5" s="52" t="s">
        <v>155</v>
      </c>
      <c r="BE5" s="52" t="s">
        <v>156</v>
      </c>
      <c r="BF5" s="52" t="s">
        <v>159</v>
      </c>
      <c r="BG5" s="52" t="s">
        <v>157</v>
      </c>
      <c r="BH5" s="52" t="s">
        <v>148</v>
      </c>
      <c r="BI5" s="52" t="s">
        <v>158</v>
      </c>
      <c r="BJ5" s="52" t="s">
        <v>150</v>
      </c>
      <c r="BK5" s="52" t="s">
        <v>151</v>
      </c>
      <c r="BL5" s="52" t="s">
        <v>152</v>
      </c>
      <c r="BM5" s="52" t="s">
        <v>153</v>
      </c>
      <c r="BN5" s="52" t="s">
        <v>154</v>
      </c>
      <c r="BO5" s="52" t="s">
        <v>155</v>
      </c>
      <c r="BP5" s="52" t="s">
        <v>145</v>
      </c>
      <c r="BQ5" s="52" t="s">
        <v>159</v>
      </c>
      <c r="BR5" s="52" t="s">
        <v>157</v>
      </c>
      <c r="BS5" s="52" t="s">
        <v>148</v>
      </c>
      <c r="BT5" s="52" t="s">
        <v>158</v>
      </c>
      <c r="BU5" s="52" t="s">
        <v>150</v>
      </c>
      <c r="BV5" s="52" t="s">
        <v>151</v>
      </c>
      <c r="BW5" s="52" t="s">
        <v>152</v>
      </c>
      <c r="BX5" s="52" t="s">
        <v>153</v>
      </c>
      <c r="BY5" s="52" t="s">
        <v>154</v>
      </c>
      <c r="BZ5" s="52" t="s">
        <v>155</v>
      </c>
      <c r="CA5" s="52" t="s">
        <v>156</v>
      </c>
      <c r="CB5" s="52" t="s">
        <v>159</v>
      </c>
      <c r="CC5" s="52" t="s">
        <v>157</v>
      </c>
      <c r="CD5" s="52" t="s">
        <v>148</v>
      </c>
      <c r="CE5" s="52" t="s">
        <v>149</v>
      </c>
      <c r="CF5" s="52" t="s">
        <v>150</v>
      </c>
      <c r="CG5" s="52" t="s">
        <v>151</v>
      </c>
      <c r="CH5" s="52" t="s">
        <v>152</v>
      </c>
      <c r="CI5" s="52" t="s">
        <v>153</v>
      </c>
      <c r="CJ5" s="52" t="s">
        <v>154</v>
      </c>
      <c r="CK5" s="52" t="s">
        <v>155</v>
      </c>
      <c r="CL5" s="52" t="s">
        <v>156</v>
      </c>
      <c r="CM5" s="52" t="s">
        <v>146</v>
      </c>
      <c r="CN5" s="52" t="s">
        <v>157</v>
      </c>
      <c r="CO5" s="52" t="s">
        <v>160</v>
      </c>
      <c r="CP5" s="52" t="s">
        <v>158</v>
      </c>
      <c r="CQ5" s="52" t="s">
        <v>150</v>
      </c>
      <c r="CR5" s="52" t="s">
        <v>151</v>
      </c>
      <c r="CS5" s="52" t="s">
        <v>152</v>
      </c>
      <c r="CT5" s="52" t="s">
        <v>153</v>
      </c>
      <c r="CU5" s="52" t="s">
        <v>154</v>
      </c>
      <c r="CV5" s="52" t="s">
        <v>155</v>
      </c>
      <c r="CW5" s="52" t="s">
        <v>156</v>
      </c>
      <c r="CX5" s="52" t="s">
        <v>159</v>
      </c>
      <c r="CY5" s="52" t="s">
        <v>157</v>
      </c>
      <c r="CZ5" s="52" t="s">
        <v>160</v>
      </c>
      <c r="DA5" s="52" t="s">
        <v>158</v>
      </c>
      <c r="DB5" s="52" t="s">
        <v>150</v>
      </c>
      <c r="DC5" s="52" t="s">
        <v>151</v>
      </c>
      <c r="DD5" s="52" t="s">
        <v>152</v>
      </c>
      <c r="DE5" s="52" t="s">
        <v>153</v>
      </c>
      <c r="DF5" s="52" t="s">
        <v>154</v>
      </c>
      <c r="DG5" s="52" t="s">
        <v>155</v>
      </c>
      <c r="DH5" s="52" t="s">
        <v>156</v>
      </c>
      <c r="DI5" s="52" t="s">
        <v>159</v>
      </c>
      <c r="DJ5" s="52" t="s">
        <v>147</v>
      </c>
      <c r="DK5" s="52" t="s">
        <v>148</v>
      </c>
      <c r="DL5" s="52" t="s">
        <v>149</v>
      </c>
      <c r="DM5" s="52" t="s">
        <v>150</v>
      </c>
      <c r="DN5" s="52" t="s">
        <v>151</v>
      </c>
      <c r="DO5" s="52" t="s">
        <v>152</v>
      </c>
      <c r="DP5" s="52" t="s">
        <v>153</v>
      </c>
      <c r="DQ5" s="52" t="s">
        <v>154</v>
      </c>
      <c r="DR5" s="52" t="s">
        <v>155</v>
      </c>
      <c r="DS5" s="52" t="s">
        <v>145</v>
      </c>
      <c r="DT5" s="52" t="s">
        <v>159</v>
      </c>
      <c r="DU5" s="52" t="s">
        <v>147</v>
      </c>
      <c r="DV5" s="52" t="s">
        <v>148</v>
      </c>
      <c r="DW5" s="52" t="s">
        <v>158</v>
      </c>
      <c r="DX5" s="52" t="s">
        <v>150</v>
      </c>
      <c r="DY5" s="52" t="s">
        <v>151</v>
      </c>
      <c r="DZ5" s="52" t="s">
        <v>152</v>
      </c>
      <c r="EA5" s="52" t="s">
        <v>153</v>
      </c>
      <c r="EB5" s="52" t="s">
        <v>154</v>
      </c>
      <c r="EC5" s="52" t="s">
        <v>155</v>
      </c>
      <c r="ED5" s="52" t="s">
        <v>156</v>
      </c>
      <c r="EE5" s="52" t="s">
        <v>159</v>
      </c>
      <c r="EF5" s="52" t="s">
        <v>157</v>
      </c>
      <c r="EG5" s="52" t="s">
        <v>148</v>
      </c>
      <c r="EH5" s="52" t="s">
        <v>149</v>
      </c>
      <c r="EI5" s="52" t="s">
        <v>150</v>
      </c>
      <c r="EJ5" s="52" t="s">
        <v>151</v>
      </c>
      <c r="EK5" s="52" t="s">
        <v>152</v>
      </c>
      <c r="EL5" s="52" t="s">
        <v>153</v>
      </c>
      <c r="EM5" s="52" t="s">
        <v>154</v>
      </c>
      <c r="EN5" s="52" t="s">
        <v>161</v>
      </c>
      <c r="EO5" s="52" t="s">
        <v>156</v>
      </c>
      <c r="EP5" s="52" t="s">
        <v>146</v>
      </c>
      <c r="EQ5" s="52" t="s">
        <v>147</v>
      </c>
      <c r="ER5" s="52" t="s">
        <v>148</v>
      </c>
      <c r="ES5" s="52" t="s">
        <v>158</v>
      </c>
      <c r="ET5" s="52" t="s">
        <v>150</v>
      </c>
      <c r="EU5" s="52" t="s">
        <v>151</v>
      </c>
      <c r="EV5" s="52" t="s">
        <v>152</v>
      </c>
      <c r="EW5" s="52" t="s">
        <v>153</v>
      </c>
      <c r="EX5" s="52" t="s">
        <v>154</v>
      </c>
      <c r="EY5" s="52" t="s">
        <v>155</v>
      </c>
    </row>
    <row r="6" spans="1:155" s="57" customFormat="1" x14ac:dyDescent="0.25">
      <c r="A6" s="38" t="s">
        <v>162</v>
      </c>
      <c r="B6" s="53">
        <f>B8</f>
        <v>2021</v>
      </c>
      <c r="C6" s="53">
        <f t="shared" ref="C6:M6" si="2">C8</f>
        <v>232068</v>
      </c>
      <c r="D6" s="53">
        <f t="shared" si="2"/>
        <v>46</v>
      </c>
      <c r="E6" s="53">
        <f t="shared" si="2"/>
        <v>6</v>
      </c>
      <c r="F6" s="53">
        <f t="shared" si="2"/>
        <v>0</v>
      </c>
      <c r="G6" s="53">
        <f t="shared" si="2"/>
        <v>1</v>
      </c>
      <c r="H6" s="155" t="str">
        <f>IF(H8&lt;&gt;I8,H8,"")&amp;IF(I8&lt;&gt;J8,I8,"")&amp;"　"&amp;J8</f>
        <v>愛知県春日井市　春日井市民病院</v>
      </c>
      <c r="I6" s="156"/>
      <c r="J6" s="157"/>
      <c r="K6" s="53" t="str">
        <f t="shared" si="2"/>
        <v>当然財務</v>
      </c>
      <c r="L6" s="53" t="str">
        <f t="shared" si="2"/>
        <v>病院事業</v>
      </c>
      <c r="M6" s="53" t="str">
        <f t="shared" si="2"/>
        <v>一般病院</v>
      </c>
      <c r="N6" s="53" t="str">
        <f>N8</f>
        <v>500床以上</v>
      </c>
      <c r="O6" s="53" t="str">
        <f>O8</f>
        <v>非設置</v>
      </c>
      <c r="P6" s="53" t="str">
        <f>P8</f>
        <v>直営</v>
      </c>
      <c r="Q6" s="54">
        <f t="shared" ref="Q6:AH6" si="3">Q8</f>
        <v>28</v>
      </c>
      <c r="R6" s="53" t="str">
        <f t="shared" si="3"/>
        <v>対象</v>
      </c>
      <c r="S6" s="53" t="str">
        <f t="shared" si="3"/>
        <v>透 I 未 訓 ガ</v>
      </c>
      <c r="T6" s="53" t="str">
        <f t="shared" si="3"/>
        <v>救 臨 感 災 地</v>
      </c>
      <c r="U6" s="54">
        <f>U8</f>
        <v>309788</v>
      </c>
      <c r="V6" s="54">
        <f>V8</f>
        <v>49338</v>
      </c>
      <c r="W6" s="53" t="str">
        <f>W8</f>
        <v>非該当</v>
      </c>
      <c r="X6" s="53" t="str">
        <f t="shared" ref="X6" si="4">X8</f>
        <v>非該当</v>
      </c>
      <c r="Y6" s="53" t="str">
        <f t="shared" si="3"/>
        <v>７：１</v>
      </c>
      <c r="Z6" s="54">
        <f t="shared" si="3"/>
        <v>552</v>
      </c>
      <c r="AA6" s="54" t="str">
        <f t="shared" si="3"/>
        <v>-</v>
      </c>
      <c r="AB6" s="54" t="str">
        <f t="shared" si="3"/>
        <v>-</v>
      </c>
      <c r="AC6" s="54" t="str">
        <f t="shared" si="3"/>
        <v>-</v>
      </c>
      <c r="AD6" s="54">
        <f t="shared" si="3"/>
        <v>6</v>
      </c>
      <c r="AE6" s="54">
        <f t="shared" si="3"/>
        <v>558</v>
      </c>
      <c r="AF6" s="54">
        <f t="shared" si="3"/>
        <v>510</v>
      </c>
      <c r="AG6" s="54" t="str">
        <f t="shared" si="3"/>
        <v>-</v>
      </c>
      <c r="AH6" s="54">
        <f t="shared" si="3"/>
        <v>510</v>
      </c>
      <c r="AI6" s="55">
        <f>IF(AI8="-",NA(),AI8)</f>
        <v>105.8</v>
      </c>
      <c r="AJ6" s="55">
        <f t="shared" ref="AJ6:AR6" si="5">IF(AJ8="-",NA(),AJ8)</f>
        <v>105.5</v>
      </c>
      <c r="AK6" s="55">
        <f t="shared" si="5"/>
        <v>104.9</v>
      </c>
      <c r="AL6" s="55">
        <f t="shared" si="5"/>
        <v>98.6</v>
      </c>
      <c r="AM6" s="55">
        <f t="shared" si="5"/>
        <v>108</v>
      </c>
      <c r="AN6" s="55">
        <f t="shared" si="5"/>
        <v>100.1</v>
      </c>
      <c r="AO6" s="55">
        <f t="shared" si="5"/>
        <v>100</v>
      </c>
      <c r="AP6" s="55">
        <f t="shared" si="5"/>
        <v>99.2</v>
      </c>
      <c r="AQ6" s="55">
        <f t="shared" si="5"/>
        <v>102.9</v>
      </c>
      <c r="AR6" s="55">
        <f t="shared" si="5"/>
        <v>106.1</v>
      </c>
      <c r="AS6" s="55" t="str">
        <f>IF(AS8="-","【-】","【"&amp;SUBSTITUTE(TEXT(AS8,"#,##0.0"),"-","△")&amp;"】")</f>
        <v>【106.2】</v>
      </c>
      <c r="AT6" s="55">
        <f>IF(AT8="-",NA(),AT8)</f>
        <v>105.7</v>
      </c>
      <c r="AU6" s="55">
        <f t="shared" ref="AU6:BC6" si="6">IF(AU8="-",NA(),AU8)</f>
        <v>105.3</v>
      </c>
      <c r="AV6" s="55">
        <f t="shared" si="6"/>
        <v>105.1</v>
      </c>
      <c r="AW6" s="55">
        <f t="shared" si="6"/>
        <v>95.4</v>
      </c>
      <c r="AX6" s="55">
        <f t="shared" si="6"/>
        <v>97.2</v>
      </c>
      <c r="AY6" s="55">
        <f t="shared" si="6"/>
        <v>94</v>
      </c>
      <c r="AZ6" s="55">
        <f t="shared" si="6"/>
        <v>94.1</v>
      </c>
      <c r="BA6" s="55">
        <f t="shared" si="6"/>
        <v>93.7</v>
      </c>
      <c r="BB6" s="55">
        <f t="shared" si="6"/>
        <v>88.7</v>
      </c>
      <c r="BC6" s="55">
        <f t="shared" si="6"/>
        <v>90.6</v>
      </c>
      <c r="BD6" s="55" t="str">
        <f>IF(BD8="-","【-】","【"&amp;SUBSTITUTE(TEXT(BD8,"#,##0.0"),"-","△")&amp;"】")</f>
        <v>【86.6】</v>
      </c>
      <c r="BE6" s="55">
        <f>IF(BE8="-",NA(),BE8)</f>
        <v>31.6</v>
      </c>
      <c r="BF6" s="55">
        <f t="shared" ref="BF6:BN6" si="7">IF(BF8="-",NA(),BF8)</f>
        <v>24.8</v>
      </c>
      <c r="BG6" s="55">
        <f t="shared" si="7"/>
        <v>18.8</v>
      </c>
      <c r="BH6" s="55">
        <f t="shared" si="7"/>
        <v>22.4</v>
      </c>
      <c r="BI6" s="55">
        <f t="shared" si="7"/>
        <v>12</v>
      </c>
      <c r="BJ6" s="55">
        <f t="shared" si="7"/>
        <v>34.9</v>
      </c>
      <c r="BK6" s="55">
        <f t="shared" si="7"/>
        <v>32.6</v>
      </c>
      <c r="BL6" s="55">
        <f t="shared" si="7"/>
        <v>27</v>
      </c>
      <c r="BM6" s="55">
        <f t="shared" si="7"/>
        <v>34.200000000000003</v>
      </c>
      <c r="BN6" s="55">
        <f t="shared" si="7"/>
        <v>29.2</v>
      </c>
      <c r="BO6" s="55" t="str">
        <f>IF(BO8="-","【-】","【"&amp;SUBSTITUTE(TEXT(BO8,"#,##0.0"),"-","△")&amp;"】")</f>
        <v>【70.7】</v>
      </c>
      <c r="BP6" s="55">
        <f>IF(BP8="-",NA(),BP8)</f>
        <v>84.4</v>
      </c>
      <c r="BQ6" s="55">
        <f t="shared" ref="BQ6:BY6" si="8">IF(BQ8="-",NA(),BQ8)</f>
        <v>86.1</v>
      </c>
      <c r="BR6" s="55">
        <f t="shared" si="8"/>
        <v>87.8</v>
      </c>
      <c r="BS6" s="55">
        <f t="shared" si="8"/>
        <v>73.8</v>
      </c>
      <c r="BT6" s="55">
        <f t="shared" si="8"/>
        <v>75.3</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59778</v>
      </c>
      <c r="CB6" s="56">
        <f t="shared" ref="CB6:CJ6" si="9">IF(CB8="-",NA(),CB8)</f>
        <v>61244</v>
      </c>
      <c r="CC6" s="56">
        <f t="shared" si="9"/>
        <v>62010</v>
      </c>
      <c r="CD6" s="56">
        <f t="shared" si="9"/>
        <v>65939</v>
      </c>
      <c r="CE6" s="56">
        <f t="shared" si="9"/>
        <v>68896</v>
      </c>
      <c r="CF6" s="56">
        <f t="shared" si="9"/>
        <v>66228</v>
      </c>
      <c r="CG6" s="56">
        <f t="shared" si="9"/>
        <v>68751</v>
      </c>
      <c r="CH6" s="56">
        <f t="shared" si="9"/>
        <v>70630</v>
      </c>
      <c r="CI6" s="56">
        <f t="shared" si="9"/>
        <v>75766</v>
      </c>
      <c r="CJ6" s="56">
        <f t="shared" si="9"/>
        <v>79610</v>
      </c>
      <c r="CK6" s="55" t="str">
        <f>IF(CK8="-","【-】","【"&amp;SUBSTITUTE(TEXT(CK8,"#,##0"),"-","△")&amp;"】")</f>
        <v>【59,287】</v>
      </c>
      <c r="CL6" s="56">
        <f>IF(CL8="-",NA(),CL8)</f>
        <v>13398</v>
      </c>
      <c r="CM6" s="56">
        <f t="shared" ref="CM6:CU6" si="10">IF(CM8="-",NA(),CM8)</f>
        <v>13911</v>
      </c>
      <c r="CN6" s="56">
        <f t="shared" si="10"/>
        <v>14624</v>
      </c>
      <c r="CO6" s="56">
        <f t="shared" si="10"/>
        <v>16099</v>
      </c>
      <c r="CP6" s="56">
        <f t="shared" si="10"/>
        <v>16759</v>
      </c>
      <c r="CQ6" s="56">
        <f t="shared" si="10"/>
        <v>18393</v>
      </c>
      <c r="CR6" s="56">
        <f t="shared" si="10"/>
        <v>19207</v>
      </c>
      <c r="CS6" s="56">
        <f t="shared" si="10"/>
        <v>20687</v>
      </c>
      <c r="CT6" s="56">
        <f t="shared" si="10"/>
        <v>22637</v>
      </c>
      <c r="CU6" s="56">
        <f t="shared" si="10"/>
        <v>23244</v>
      </c>
      <c r="CV6" s="55" t="str">
        <f>IF(CV8="-","【-】","【"&amp;SUBSTITUTE(TEXT(CV8,"#,##0"),"-","△")&amp;"】")</f>
        <v>【17,202】</v>
      </c>
      <c r="CW6" s="55">
        <f>IF(CW8="-",NA(),CW8)</f>
        <v>50.2</v>
      </c>
      <c r="CX6" s="55">
        <f t="shared" ref="CX6:DF6" si="11">IF(CX8="-",NA(),CX8)</f>
        <v>49.6</v>
      </c>
      <c r="CY6" s="55">
        <f t="shared" si="11"/>
        <v>50.6</v>
      </c>
      <c r="CZ6" s="55">
        <f t="shared" si="11"/>
        <v>56.5</v>
      </c>
      <c r="DA6" s="55">
        <f t="shared" si="11"/>
        <v>55</v>
      </c>
      <c r="DB6" s="55">
        <f t="shared" si="11"/>
        <v>48.7</v>
      </c>
      <c r="DC6" s="55">
        <f t="shared" si="11"/>
        <v>48.3</v>
      </c>
      <c r="DD6" s="55">
        <f t="shared" si="11"/>
        <v>47.7</v>
      </c>
      <c r="DE6" s="55">
        <f t="shared" si="11"/>
        <v>51.8</v>
      </c>
      <c r="DF6" s="55">
        <f t="shared" si="11"/>
        <v>49.6</v>
      </c>
      <c r="DG6" s="55" t="str">
        <f>IF(DG8="-","【-】","【"&amp;SUBSTITUTE(TEXT(DG8,"#,##0.0"),"-","△")&amp;"】")</f>
        <v>【56.4】</v>
      </c>
      <c r="DH6" s="55">
        <f>IF(DH8="-",NA(),DH8)</f>
        <v>21.1</v>
      </c>
      <c r="DI6" s="55">
        <f t="shared" ref="DI6:DQ6" si="12">IF(DI8="-",NA(),DI8)</f>
        <v>21.2</v>
      </c>
      <c r="DJ6" s="55">
        <f t="shared" si="12"/>
        <v>21.7</v>
      </c>
      <c r="DK6" s="55">
        <f t="shared" si="12"/>
        <v>23.6</v>
      </c>
      <c r="DL6" s="55">
        <f t="shared" si="12"/>
        <v>24</v>
      </c>
      <c r="DM6" s="55">
        <f t="shared" si="12"/>
        <v>27.8</v>
      </c>
      <c r="DN6" s="55">
        <f t="shared" si="12"/>
        <v>28.1</v>
      </c>
      <c r="DO6" s="55">
        <f t="shared" si="12"/>
        <v>29.2</v>
      </c>
      <c r="DP6" s="55">
        <f t="shared" si="12"/>
        <v>29</v>
      </c>
      <c r="DQ6" s="55">
        <f t="shared" si="12"/>
        <v>29.2</v>
      </c>
      <c r="DR6" s="55" t="str">
        <f>IF(DR8="-","【-】","【"&amp;SUBSTITUTE(TEXT(DR8,"#,##0.0"),"-","△")&amp;"】")</f>
        <v>【24.8】</v>
      </c>
      <c r="DS6" s="55">
        <f>IF(DS8="-",NA(),DS8)</f>
        <v>65</v>
      </c>
      <c r="DT6" s="55">
        <f t="shared" ref="DT6:EB6" si="13">IF(DT8="-",NA(),DT8)</f>
        <v>66.599999999999994</v>
      </c>
      <c r="DU6" s="55">
        <f t="shared" si="13"/>
        <v>67.7</v>
      </c>
      <c r="DV6" s="55">
        <f t="shared" si="13"/>
        <v>68.599999999999994</v>
      </c>
      <c r="DW6" s="55">
        <f t="shared" si="13"/>
        <v>68.2</v>
      </c>
      <c r="DX6" s="55">
        <f t="shared" si="13"/>
        <v>52</v>
      </c>
      <c r="DY6" s="55">
        <f t="shared" si="13"/>
        <v>52.5</v>
      </c>
      <c r="DZ6" s="55">
        <f t="shared" si="13"/>
        <v>52.5</v>
      </c>
      <c r="EA6" s="55">
        <f t="shared" si="13"/>
        <v>54</v>
      </c>
      <c r="EB6" s="55">
        <f t="shared" si="13"/>
        <v>55.4</v>
      </c>
      <c r="EC6" s="55" t="str">
        <f>IF(EC8="-","【-】","【"&amp;SUBSTITUTE(TEXT(EC8,"#,##0.0"),"-","△")&amp;"】")</f>
        <v>【56.0】</v>
      </c>
      <c r="ED6" s="55">
        <f>IF(ED8="-",NA(),ED8)</f>
        <v>69.900000000000006</v>
      </c>
      <c r="EE6" s="55">
        <f t="shared" ref="EE6:EM6" si="14">IF(EE8="-",NA(),EE8)</f>
        <v>72.2</v>
      </c>
      <c r="EF6" s="55">
        <f t="shared" si="14"/>
        <v>73.8</v>
      </c>
      <c r="EG6" s="55">
        <f t="shared" si="14"/>
        <v>72.3</v>
      </c>
      <c r="EH6" s="55">
        <f t="shared" si="14"/>
        <v>64.599999999999994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67758113</v>
      </c>
      <c r="EP6" s="56">
        <f t="shared" ref="EP6:EX6" si="15">IF(EP8="-",NA(),EP8)</f>
        <v>68195129</v>
      </c>
      <c r="EQ6" s="56">
        <f t="shared" si="15"/>
        <v>67619860</v>
      </c>
      <c r="ER6" s="56">
        <f t="shared" si="15"/>
        <v>68266801</v>
      </c>
      <c r="ES6" s="56">
        <f t="shared" si="15"/>
        <v>69895837</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5">
      <c r="A7" s="38" t="s">
        <v>163</v>
      </c>
      <c r="B7" s="53">
        <f t="shared" ref="B7:AH7" si="16">B8</f>
        <v>2021</v>
      </c>
      <c r="C7" s="53">
        <f t="shared" si="16"/>
        <v>232068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28</v>
      </c>
      <c r="R7" s="53" t="str">
        <f t="shared" si="16"/>
        <v>対象</v>
      </c>
      <c r="S7" s="53" t="str">
        <f t="shared" si="16"/>
        <v>透 I 未 訓 ガ</v>
      </c>
      <c r="T7" s="53" t="str">
        <f t="shared" si="16"/>
        <v>救 臨 感 災 地</v>
      </c>
      <c r="U7" s="54">
        <f>U8</f>
        <v>309788</v>
      </c>
      <c r="V7" s="54">
        <f>V8</f>
        <v>49338</v>
      </c>
      <c r="W7" s="53" t="str">
        <f>W8</f>
        <v>非該当</v>
      </c>
      <c r="X7" s="53" t="str">
        <f t="shared" si="16"/>
        <v>非該当</v>
      </c>
      <c r="Y7" s="53" t="str">
        <f t="shared" si="16"/>
        <v>７：１</v>
      </c>
      <c r="Z7" s="54">
        <f t="shared" si="16"/>
        <v>552</v>
      </c>
      <c r="AA7" s="54" t="str">
        <f t="shared" si="16"/>
        <v>-</v>
      </c>
      <c r="AB7" s="54" t="str">
        <f t="shared" si="16"/>
        <v>-</v>
      </c>
      <c r="AC7" s="54" t="str">
        <f t="shared" si="16"/>
        <v>-</v>
      </c>
      <c r="AD7" s="54">
        <f t="shared" si="16"/>
        <v>6</v>
      </c>
      <c r="AE7" s="54">
        <f t="shared" si="16"/>
        <v>558</v>
      </c>
      <c r="AF7" s="54">
        <f t="shared" si="16"/>
        <v>510</v>
      </c>
      <c r="AG7" s="54" t="str">
        <f t="shared" si="16"/>
        <v>-</v>
      </c>
      <c r="AH7" s="54">
        <f t="shared" si="16"/>
        <v>510</v>
      </c>
      <c r="AI7" s="55">
        <f>AI8</f>
        <v>105.8</v>
      </c>
      <c r="AJ7" s="55">
        <f t="shared" ref="AJ7:AR7" si="17">AJ8</f>
        <v>105.5</v>
      </c>
      <c r="AK7" s="55">
        <f t="shared" si="17"/>
        <v>104.9</v>
      </c>
      <c r="AL7" s="55">
        <f t="shared" si="17"/>
        <v>98.6</v>
      </c>
      <c r="AM7" s="55">
        <f t="shared" si="17"/>
        <v>108</v>
      </c>
      <c r="AN7" s="55">
        <f t="shared" si="17"/>
        <v>100.1</v>
      </c>
      <c r="AO7" s="55">
        <f t="shared" si="17"/>
        <v>100</v>
      </c>
      <c r="AP7" s="55">
        <f t="shared" si="17"/>
        <v>99.2</v>
      </c>
      <c r="AQ7" s="55">
        <f t="shared" si="17"/>
        <v>102.9</v>
      </c>
      <c r="AR7" s="55">
        <f t="shared" si="17"/>
        <v>106.1</v>
      </c>
      <c r="AS7" s="55"/>
      <c r="AT7" s="55">
        <f>AT8</f>
        <v>105.7</v>
      </c>
      <c r="AU7" s="55">
        <f t="shared" ref="AU7:BC7" si="18">AU8</f>
        <v>105.3</v>
      </c>
      <c r="AV7" s="55">
        <f t="shared" si="18"/>
        <v>105.1</v>
      </c>
      <c r="AW7" s="55">
        <f t="shared" si="18"/>
        <v>95.4</v>
      </c>
      <c r="AX7" s="55">
        <f t="shared" si="18"/>
        <v>97.2</v>
      </c>
      <c r="AY7" s="55">
        <f t="shared" si="18"/>
        <v>94</v>
      </c>
      <c r="AZ7" s="55">
        <f t="shared" si="18"/>
        <v>94.1</v>
      </c>
      <c r="BA7" s="55">
        <f t="shared" si="18"/>
        <v>93.7</v>
      </c>
      <c r="BB7" s="55">
        <f t="shared" si="18"/>
        <v>88.7</v>
      </c>
      <c r="BC7" s="55">
        <f t="shared" si="18"/>
        <v>90.6</v>
      </c>
      <c r="BD7" s="55"/>
      <c r="BE7" s="55">
        <f>BE8</f>
        <v>31.6</v>
      </c>
      <c r="BF7" s="55">
        <f t="shared" ref="BF7:BN7" si="19">BF8</f>
        <v>24.8</v>
      </c>
      <c r="BG7" s="55">
        <f t="shared" si="19"/>
        <v>18.8</v>
      </c>
      <c r="BH7" s="55">
        <f t="shared" si="19"/>
        <v>22.4</v>
      </c>
      <c r="BI7" s="55">
        <f t="shared" si="19"/>
        <v>12</v>
      </c>
      <c r="BJ7" s="55">
        <f t="shared" si="19"/>
        <v>34.9</v>
      </c>
      <c r="BK7" s="55">
        <f t="shared" si="19"/>
        <v>32.6</v>
      </c>
      <c r="BL7" s="55">
        <f t="shared" si="19"/>
        <v>27</v>
      </c>
      <c r="BM7" s="55">
        <f t="shared" si="19"/>
        <v>34.200000000000003</v>
      </c>
      <c r="BN7" s="55">
        <f t="shared" si="19"/>
        <v>29.2</v>
      </c>
      <c r="BO7" s="55"/>
      <c r="BP7" s="55">
        <f>BP8</f>
        <v>84.4</v>
      </c>
      <c r="BQ7" s="55">
        <f t="shared" ref="BQ7:BY7" si="20">BQ8</f>
        <v>86.1</v>
      </c>
      <c r="BR7" s="55">
        <f t="shared" si="20"/>
        <v>87.8</v>
      </c>
      <c r="BS7" s="55">
        <f t="shared" si="20"/>
        <v>73.8</v>
      </c>
      <c r="BT7" s="55">
        <f t="shared" si="20"/>
        <v>75.3</v>
      </c>
      <c r="BU7" s="55">
        <f t="shared" si="20"/>
        <v>79.900000000000006</v>
      </c>
      <c r="BV7" s="55">
        <f t="shared" si="20"/>
        <v>80.2</v>
      </c>
      <c r="BW7" s="55">
        <f t="shared" si="20"/>
        <v>79.8</v>
      </c>
      <c r="BX7" s="55">
        <f t="shared" si="20"/>
        <v>70.599999999999994</v>
      </c>
      <c r="BY7" s="55">
        <f t="shared" si="20"/>
        <v>71.400000000000006</v>
      </c>
      <c r="BZ7" s="55"/>
      <c r="CA7" s="56">
        <f>CA8</f>
        <v>59778</v>
      </c>
      <c r="CB7" s="56">
        <f t="shared" ref="CB7:CJ7" si="21">CB8</f>
        <v>61244</v>
      </c>
      <c r="CC7" s="56">
        <f t="shared" si="21"/>
        <v>62010</v>
      </c>
      <c r="CD7" s="56">
        <f t="shared" si="21"/>
        <v>65939</v>
      </c>
      <c r="CE7" s="56">
        <f t="shared" si="21"/>
        <v>68896</v>
      </c>
      <c r="CF7" s="56">
        <f t="shared" si="21"/>
        <v>66228</v>
      </c>
      <c r="CG7" s="56">
        <f t="shared" si="21"/>
        <v>68751</v>
      </c>
      <c r="CH7" s="56">
        <f t="shared" si="21"/>
        <v>70630</v>
      </c>
      <c r="CI7" s="56">
        <f t="shared" si="21"/>
        <v>75766</v>
      </c>
      <c r="CJ7" s="56">
        <f t="shared" si="21"/>
        <v>79610</v>
      </c>
      <c r="CK7" s="55"/>
      <c r="CL7" s="56">
        <f>CL8</f>
        <v>13398</v>
      </c>
      <c r="CM7" s="56">
        <f t="shared" ref="CM7:CU7" si="22">CM8</f>
        <v>13911</v>
      </c>
      <c r="CN7" s="56">
        <f t="shared" si="22"/>
        <v>14624</v>
      </c>
      <c r="CO7" s="56">
        <f t="shared" si="22"/>
        <v>16099</v>
      </c>
      <c r="CP7" s="56">
        <f t="shared" si="22"/>
        <v>16759</v>
      </c>
      <c r="CQ7" s="56">
        <f t="shared" si="22"/>
        <v>18393</v>
      </c>
      <c r="CR7" s="56">
        <f t="shared" si="22"/>
        <v>19207</v>
      </c>
      <c r="CS7" s="56">
        <f t="shared" si="22"/>
        <v>20687</v>
      </c>
      <c r="CT7" s="56">
        <f t="shared" si="22"/>
        <v>22637</v>
      </c>
      <c r="CU7" s="56">
        <f t="shared" si="22"/>
        <v>23244</v>
      </c>
      <c r="CV7" s="55"/>
      <c r="CW7" s="55">
        <f>CW8</f>
        <v>50.2</v>
      </c>
      <c r="CX7" s="55">
        <f t="shared" ref="CX7:DF7" si="23">CX8</f>
        <v>49.6</v>
      </c>
      <c r="CY7" s="55">
        <f t="shared" si="23"/>
        <v>50.6</v>
      </c>
      <c r="CZ7" s="55">
        <f t="shared" si="23"/>
        <v>56.5</v>
      </c>
      <c r="DA7" s="55">
        <f t="shared" si="23"/>
        <v>55</v>
      </c>
      <c r="DB7" s="55">
        <f t="shared" si="23"/>
        <v>48.7</v>
      </c>
      <c r="DC7" s="55">
        <f t="shared" si="23"/>
        <v>48.3</v>
      </c>
      <c r="DD7" s="55">
        <f t="shared" si="23"/>
        <v>47.7</v>
      </c>
      <c r="DE7" s="55">
        <f t="shared" si="23"/>
        <v>51.8</v>
      </c>
      <c r="DF7" s="55">
        <f t="shared" si="23"/>
        <v>49.6</v>
      </c>
      <c r="DG7" s="55"/>
      <c r="DH7" s="55">
        <f>DH8</f>
        <v>21.1</v>
      </c>
      <c r="DI7" s="55">
        <f t="shared" ref="DI7:DQ7" si="24">DI8</f>
        <v>21.2</v>
      </c>
      <c r="DJ7" s="55">
        <f t="shared" si="24"/>
        <v>21.7</v>
      </c>
      <c r="DK7" s="55">
        <f t="shared" si="24"/>
        <v>23.6</v>
      </c>
      <c r="DL7" s="55">
        <f t="shared" si="24"/>
        <v>24</v>
      </c>
      <c r="DM7" s="55">
        <f t="shared" si="24"/>
        <v>27.8</v>
      </c>
      <c r="DN7" s="55">
        <f t="shared" si="24"/>
        <v>28.1</v>
      </c>
      <c r="DO7" s="55">
        <f t="shared" si="24"/>
        <v>29.2</v>
      </c>
      <c r="DP7" s="55">
        <f t="shared" si="24"/>
        <v>29</v>
      </c>
      <c r="DQ7" s="55">
        <f t="shared" si="24"/>
        <v>29.2</v>
      </c>
      <c r="DR7" s="55"/>
      <c r="DS7" s="55">
        <f>DS8</f>
        <v>65</v>
      </c>
      <c r="DT7" s="55">
        <f t="shared" ref="DT7:EB7" si="25">DT8</f>
        <v>66.599999999999994</v>
      </c>
      <c r="DU7" s="55">
        <f t="shared" si="25"/>
        <v>67.7</v>
      </c>
      <c r="DV7" s="55">
        <f t="shared" si="25"/>
        <v>68.599999999999994</v>
      </c>
      <c r="DW7" s="55">
        <f t="shared" si="25"/>
        <v>68.2</v>
      </c>
      <c r="DX7" s="55">
        <f t="shared" si="25"/>
        <v>52</v>
      </c>
      <c r="DY7" s="55">
        <f t="shared" si="25"/>
        <v>52.5</v>
      </c>
      <c r="DZ7" s="55">
        <f t="shared" si="25"/>
        <v>52.5</v>
      </c>
      <c r="EA7" s="55">
        <f t="shared" si="25"/>
        <v>54</v>
      </c>
      <c r="EB7" s="55">
        <f t="shared" si="25"/>
        <v>55.4</v>
      </c>
      <c r="EC7" s="55"/>
      <c r="ED7" s="55">
        <f>ED8</f>
        <v>69.900000000000006</v>
      </c>
      <c r="EE7" s="55">
        <f t="shared" ref="EE7:EM7" si="26">EE8</f>
        <v>72.2</v>
      </c>
      <c r="EF7" s="55">
        <f t="shared" si="26"/>
        <v>73.8</v>
      </c>
      <c r="EG7" s="55">
        <f t="shared" si="26"/>
        <v>72.3</v>
      </c>
      <c r="EH7" s="55">
        <f t="shared" si="26"/>
        <v>64.599999999999994</v>
      </c>
      <c r="EI7" s="55">
        <f t="shared" si="26"/>
        <v>66</v>
      </c>
      <c r="EJ7" s="55">
        <f t="shared" si="26"/>
        <v>67.099999999999994</v>
      </c>
      <c r="EK7" s="55">
        <f t="shared" si="26"/>
        <v>67.900000000000006</v>
      </c>
      <c r="EL7" s="55">
        <f t="shared" si="26"/>
        <v>69.2</v>
      </c>
      <c r="EM7" s="55">
        <f t="shared" si="26"/>
        <v>70.8</v>
      </c>
      <c r="EN7" s="55"/>
      <c r="EO7" s="56">
        <f>EO8</f>
        <v>67758113</v>
      </c>
      <c r="EP7" s="56">
        <f t="shared" ref="EP7:EX7" si="27">EP8</f>
        <v>68195129</v>
      </c>
      <c r="EQ7" s="56">
        <f t="shared" si="27"/>
        <v>67619860</v>
      </c>
      <c r="ER7" s="56">
        <f t="shared" si="27"/>
        <v>68266801</v>
      </c>
      <c r="ES7" s="56">
        <f t="shared" si="27"/>
        <v>69895837</v>
      </c>
      <c r="ET7" s="56">
        <f t="shared" si="27"/>
        <v>53351028</v>
      </c>
      <c r="EU7" s="56">
        <f t="shared" si="27"/>
        <v>55620962</v>
      </c>
      <c r="EV7" s="56">
        <f t="shared" si="27"/>
        <v>57155394</v>
      </c>
      <c r="EW7" s="56">
        <f t="shared" si="27"/>
        <v>58042153</v>
      </c>
      <c r="EX7" s="56">
        <f t="shared" si="27"/>
        <v>58985932</v>
      </c>
      <c r="EY7" s="56"/>
    </row>
    <row r="8" spans="1:155" s="57" customFormat="1" x14ac:dyDescent="0.25">
      <c r="A8" s="38"/>
      <c r="B8" s="58">
        <v>2021</v>
      </c>
      <c r="C8" s="58">
        <v>232068</v>
      </c>
      <c r="D8" s="58">
        <v>46</v>
      </c>
      <c r="E8" s="58">
        <v>6</v>
      </c>
      <c r="F8" s="58">
        <v>0</v>
      </c>
      <c r="G8" s="58">
        <v>1</v>
      </c>
      <c r="H8" s="58" t="s">
        <v>164</v>
      </c>
      <c r="I8" s="58" t="s">
        <v>165</v>
      </c>
      <c r="J8" s="58" t="s">
        <v>166</v>
      </c>
      <c r="K8" s="58" t="s">
        <v>167</v>
      </c>
      <c r="L8" s="58" t="s">
        <v>168</v>
      </c>
      <c r="M8" s="58" t="s">
        <v>169</v>
      </c>
      <c r="N8" s="58" t="s">
        <v>170</v>
      </c>
      <c r="O8" s="58" t="s">
        <v>171</v>
      </c>
      <c r="P8" s="58" t="s">
        <v>172</v>
      </c>
      <c r="Q8" s="59">
        <v>28</v>
      </c>
      <c r="R8" s="58" t="s">
        <v>173</v>
      </c>
      <c r="S8" s="58" t="s">
        <v>174</v>
      </c>
      <c r="T8" s="58" t="s">
        <v>175</v>
      </c>
      <c r="U8" s="59">
        <v>309788</v>
      </c>
      <c r="V8" s="59">
        <v>49338</v>
      </c>
      <c r="W8" s="58" t="s">
        <v>176</v>
      </c>
      <c r="X8" s="58" t="s">
        <v>176</v>
      </c>
      <c r="Y8" s="60" t="s">
        <v>177</v>
      </c>
      <c r="Z8" s="59">
        <v>552</v>
      </c>
      <c r="AA8" s="59" t="s">
        <v>39</v>
      </c>
      <c r="AB8" s="59" t="s">
        <v>39</v>
      </c>
      <c r="AC8" s="59" t="s">
        <v>39</v>
      </c>
      <c r="AD8" s="59">
        <v>6</v>
      </c>
      <c r="AE8" s="59">
        <v>558</v>
      </c>
      <c r="AF8" s="59">
        <v>510</v>
      </c>
      <c r="AG8" s="59" t="s">
        <v>39</v>
      </c>
      <c r="AH8" s="59">
        <v>510</v>
      </c>
      <c r="AI8" s="61">
        <v>105.8</v>
      </c>
      <c r="AJ8" s="61">
        <v>105.5</v>
      </c>
      <c r="AK8" s="61">
        <v>104.9</v>
      </c>
      <c r="AL8" s="61">
        <v>98.6</v>
      </c>
      <c r="AM8" s="61">
        <v>108</v>
      </c>
      <c r="AN8" s="61">
        <v>100.1</v>
      </c>
      <c r="AO8" s="61">
        <v>100</v>
      </c>
      <c r="AP8" s="61">
        <v>99.2</v>
      </c>
      <c r="AQ8" s="61">
        <v>102.9</v>
      </c>
      <c r="AR8" s="61">
        <v>106.1</v>
      </c>
      <c r="AS8" s="61">
        <v>106.2</v>
      </c>
      <c r="AT8" s="61">
        <v>105.7</v>
      </c>
      <c r="AU8" s="61">
        <v>105.3</v>
      </c>
      <c r="AV8" s="61">
        <v>105.1</v>
      </c>
      <c r="AW8" s="61">
        <v>95.4</v>
      </c>
      <c r="AX8" s="61">
        <v>97.2</v>
      </c>
      <c r="AY8" s="61">
        <v>94</v>
      </c>
      <c r="AZ8" s="61">
        <v>94.1</v>
      </c>
      <c r="BA8" s="61">
        <v>93.7</v>
      </c>
      <c r="BB8" s="61">
        <v>88.7</v>
      </c>
      <c r="BC8" s="61">
        <v>90.6</v>
      </c>
      <c r="BD8" s="61">
        <v>86.6</v>
      </c>
      <c r="BE8" s="62">
        <v>31.6</v>
      </c>
      <c r="BF8" s="62">
        <v>24.8</v>
      </c>
      <c r="BG8" s="62">
        <v>18.8</v>
      </c>
      <c r="BH8" s="62">
        <v>22.4</v>
      </c>
      <c r="BI8" s="62">
        <v>12</v>
      </c>
      <c r="BJ8" s="62">
        <v>34.9</v>
      </c>
      <c r="BK8" s="62">
        <v>32.6</v>
      </c>
      <c r="BL8" s="62">
        <v>27</v>
      </c>
      <c r="BM8" s="62">
        <v>34.200000000000003</v>
      </c>
      <c r="BN8" s="62">
        <v>29.2</v>
      </c>
      <c r="BO8" s="62">
        <v>70.7</v>
      </c>
      <c r="BP8" s="61">
        <v>84.4</v>
      </c>
      <c r="BQ8" s="61">
        <v>86.1</v>
      </c>
      <c r="BR8" s="61">
        <v>87.8</v>
      </c>
      <c r="BS8" s="61">
        <v>73.8</v>
      </c>
      <c r="BT8" s="61">
        <v>75.3</v>
      </c>
      <c r="BU8" s="61">
        <v>79.900000000000006</v>
      </c>
      <c r="BV8" s="61">
        <v>80.2</v>
      </c>
      <c r="BW8" s="61">
        <v>79.8</v>
      </c>
      <c r="BX8" s="61">
        <v>70.599999999999994</v>
      </c>
      <c r="BY8" s="61">
        <v>71.400000000000006</v>
      </c>
      <c r="BZ8" s="61">
        <v>67.099999999999994</v>
      </c>
      <c r="CA8" s="62">
        <v>59778</v>
      </c>
      <c r="CB8" s="62">
        <v>61244</v>
      </c>
      <c r="CC8" s="62">
        <v>62010</v>
      </c>
      <c r="CD8" s="62">
        <v>65939</v>
      </c>
      <c r="CE8" s="62">
        <v>68896</v>
      </c>
      <c r="CF8" s="62">
        <v>66228</v>
      </c>
      <c r="CG8" s="62">
        <v>68751</v>
      </c>
      <c r="CH8" s="62">
        <v>70630</v>
      </c>
      <c r="CI8" s="62">
        <v>75766</v>
      </c>
      <c r="CJ8" s="62">
        <v>79610</v>
      </c>
      <c r="CK8" s="61">
        <v>59287</v>
      </c>
      <c r="CL8" s="62">
        <v>13398</v>
      </c>
      <c r="CM8" s="62">
        <v>13911</v>
      </c>
      <c r="CN8" s="62">
        <v>14624</v>
      </c>
      <c r="CO8" s="62">
        <v>16099</v>
      </c>
      <c r="CP8" s="62">
        <v>16759</v>
      </c>
      <c r="CQ8" s="62">
        <v>18393</v>
      </c>
      <c r="CR8" s="62">
        <v>19207</v>
      </c>
      <c r="CS8" s="62">
        <v>20687</v>
      </c>
      <c r="CT8" s="62">
        <v>22637</v>
      </c>
      <c r="CU8" s="62">
        <v>23244</v>
      </c>
      <c r="CV8" s="61">
        <v>17202</v>
      </c>
      <c r="CW8" s="62">
        <v>50.2</v>
      </c>
      <c r="CX8" s="62">
        <v>49.6</v>
      </c>
      <c r="CY8" s="62">
        <v>50.6</v>
      </c>
      <c r="CZ8" s="62">
        <v>56.5</v>
      </c>
      <c r="DA8" s="62">
        <v>55</v>
      </c>
      <c r="DB8" s="62">
        <v>48.7</v>
      </c>
      <c r="DC8" s="62">
        <v>48.3</v>
      </c>
      <c r="DD8" s="62">
        <v>47.7</v>
      </c>
      <c r="DE8" s="62">
        <v>51.8</v>
      </c>
      <c r="DF8" s="62">
        <v>49.6</v>
      </c>
      <c r="DG8" s="62">
        <v>56.4</v>
      </c>
      <c r="DH8" s="62">
        <v>21.1</v>
      </c>
      <c r="DI8" s="62">
        <v>21.2</v>
      </c>
      <c r="DJ8" s="62">
        <v>21.7</v>
      </c>
      <c r="DK8" s="62">
        <v>23.6</v>
      </c>
      <c r="DL8" s="62">
        <v>24</v>
      </c>
      <c r="DM8" s="62">
        <v>27.8</v>
      </c>
      <c r="DN8" s="62">
        <v>28.1</v>
      </c>
      <c r="DO8" s="62">
        <v>29.2</v>
      </c>
      <c r="DP8" s="62">
        <v>29</v>
      </c>
      <c r="DQ8" s="62">
        <v>29.2</v>
      </c>
      <c r="DR8" s="62">
        <v>24.8</v>
      </c>
      <c r="DS8" s="61">
        <v>65</v>
      </c>
      <c r="DT8" s="61">
        <v>66.599999999999994</v>
      </c>
      <c r="DU8" s="61">
        <v>67.7</v>
      </c>
      <c r="DV8" s="61">
        <v>68.599999999999994</v>
      </c>
      <c r="DW8" s="61">
        <v>68.2</v>
      </c>
      <c r="DX8" s="61">
        <v>52</v>
      </c>
      <c r="DY8" s="61">
        <v>52.5</v>
      </c>
      <c r="DZ8" s="61">
        <v>52.5</v>
      </c>
      <c r="EA8" s="61">
        <v>54</v>
      </c>
      <c r="EB8" s="61">
        <v>55.4</v>
      </c>
      <c r="EC8" s="61">
        <v>56</v>
      </c>
      <c r="ED8" s="61">
        <v>69.900000000000006</v>
      </c>
      <c r="EE8" s="61">
        <v>72.2</v>
      </c>
      <c r="EF8" s="61">
        <v>73.8</v>
      </c>
      <c r="EG8" s="61">
        <v>72.3</v>
      </c>
      <c r="EH8" s="61">
        <v>64.599999999999994</v>
      </c>
      <c r="EI8" s="61">
        <v>66</v>
      </c>
      <c r="EJ8" s="61">
        <v>67.099999999999994</v>
      </c>
      <c r="EK8" s="61">
        <v>67.900000000000006</v>
      </c>
      <c r="EL8" s="61">
        <v>69.2</v>
      </c>
      <c r="EM8" s="61">
        <v>70.8</v>
      </c>
      <c r="EN8" s="61">
        <v>70.7</v>
      </c>
      <c r="EO8" s="62">
        <v>67758113</v>
      </c>
      <c r="EP8" s="62">
        <v>68195129</v>
      </c>
      <c r="EQ8" s="62">
        <v>67619860</v>
      </c>
      <c r="ER8" s="62">
        <v>68266801</v>
      </c>
      <c r="ES8" s="62">
        <v>69895837</v>
      </c>
      <c r="ET8" s="62">
        <v>53351028</v>
      </c>
      <c r="EU8" s="62">
        <v>55620962</v>
      </c>
      <c r="EV8" s="62">
        <v>57155394</v>
      </c>
      <c r="EW8" s="62">
        <v>58042153</v>
      </c>
      <c r="EX8" s="62">
        <v>58985932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2023-01-19T07:37:46Z</cp:lastPrinted>
  <dcterms:created xsi:type="dcterms:W3CDTF">2022-12-01T02:24:41Z</dcterms:created>
  <dcterms:modified xsi:type="dcterms:W3CDTF">2023-02-09T02:35:16Z</dcterms:modified>
  <cp:category/>
</cp:coreProperties>
</file>