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63011C15-AE80-4D3E-A79C-5144163C4F48}" xr6:coauthVersionLast="36" xr6:coauthVersionMax="47" xr10:uidLastSave="{00000000-0000-0000-0000-000000000000}"/>
  <workbookProtection workbookAlgorithmName="SHA-512" workbookHashValue="VrTmR3mrXMzCA+BYrZkES17CARjCvmahHNeYwCwjmhci/4mAtgRQvdkLKX/QGuvOtQDrKAnWchRgGvdFOiFtgg==" workbookSaltValue="0wChhPRw8gSL8Ne3f0FIb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D10" i="4"/>
  <c r="P10" i="4"/>
  <c r="BB8" i="4"/>
  <c r="AT8" i="4"/>
  <c r="AD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<sst xmlns="http://schemas.openxmlformats.org/spreadsheetml/2006/main" count="231" uniqueCount="117">
  <si>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</si>
  <si>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</si>
  <si>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</si>
  <si>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</si>
  <si>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</si>
  <si>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</si>
  <si>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</si>
  <si>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</si>
  <si>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</si>
  <si>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</si>
  <si>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</si>
  <si>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</si>
  <si>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</si>
  <si>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</si>
  <si>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</si>
  <si>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</si>
  <si>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</si>
  <si>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</si>
  <si>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</si>
  <si>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</si>
  <si>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</si>
  <si>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</si>
  <si>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</si>
  <si>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</si>
  <si>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</si>
  <si>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</si>
  <si>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</si>
  <si>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</si>
  <si>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</si>
  <si>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</si>
  <si>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</si>
  <si>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</si>
  <si>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</si>
  <si>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</si>
  <si>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</si>
  <si>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</si>
  <si>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</si>
  <si>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</si>
  <si>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</si>
  <si>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</si>
  <si>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</si>
  <si>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</si>
  <si>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</si>
  <si>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</si>
  <si>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</si>
  <si>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</si>
  <si>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</si>
  <si>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</si>
  <si>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</si>
  <si>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</si>
  <si>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</si>
  <si>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</si>
  <si>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</si>
  <si>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</si>
  <si>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</si>
  <si>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</si>
  <si>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</si>
  <si>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</si>
  <si>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</si>
  <si>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</si>
  <si>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</si>
  <si>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</si>
  <si>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</si>
  <si>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</si>
  <si>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</si>
  <si>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</si>
  <si>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</si>
  <si>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</si>
  <si>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</si>
  <si>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</si>
  <si>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</si>
  <si>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</si>
  <si>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</si>
  <si>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</si>
  <si>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</si>
  <si>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</si>
  <si>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</si>
  <si>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</si>
  <si>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</si>
  <si>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</si>
  <si>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</si>
  <si>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</si>
  <si>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</si>
  <si>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</si>
  <si>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</si>
  <si>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</si>
  <si>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</si>
  <si>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</si>
  <si>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</si>
  <si>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</si>
  <si>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</si>
  <si>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</si>
  <si>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</si>
  <si>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</si>
  <si>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</si>
  <si>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</si>
  <si>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</si>
  <si>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</si>
  <si>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</si>
  <si>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</si>
  <si>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</si>
  <si>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</si>
  <si>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</si>
  <si>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</si>
  <si>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</si>
  <si>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</si>
  <si>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</si>
  <si>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</si>
  <si>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</si>
  <si>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</si>
  <si>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</si>
  <si>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</si>
  <si>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</si>
  <si>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</si>
  <si>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「①有形固定資産減価償却率」については、H28年度の地方公営企業法適用時の資産の償却が完了するまで、減価償却費はほぼ同程度で累積されていきます。
  「②管渠老朽化率」は、類似団体・全国平均に比べ下回っていますが、春日井市公共下水道事業はS43年から供用開始しており、今後は施設の法定耐用年数50年の経過時期が集中するため、上昇が見込まれます。
　このため、H30年度に策定した「春日井市下水道ストックマネジメント計画」に基づき、管渠や施設の適切な維持管理により長寿命化を図り、点検及び更新等を計画的に進め、「③管渠改善率」の向上に努めます。</t>
    <phoneticPr fontId="4"/>
  </si>
  <si>
    <t>　当市の下水道は整備過程であるため、計画的かつ着実な整備を行うことで、効率的・効果的な未普及地域の解消及び浸水対策を図るとともに、普及促進活動を進め、水洗化率の向上による生活環境の改善に努めます。また、施設の老朽化に伴う更新需要及び維持管理に要する経費の増大が懸念されるため、ストックマネジメント計画による効率的な維持管理を行い、費用の平準化及び縮減を図るとともに、使用料等の収納率の向上及び事業収入の確保に努めます。
　経営健全化を目指し、将来にわたり安定的に事業を継続していくため、R元年度に「経営戦略」を策定しました。経費回収率は100％を大きく下回っており、一般会計繰入金への依存度も高く、非常に厳しい経営状況となっていたことから、経営戦略に基づき、下水道使用料の改定を２段階で実施しています。なお、「経営戦略」はR6年度に見直し予定です。</t>
    <rPh sb="72" eb="73">
      <t>スス</t>
    </rPh>
    <rPh sb="194" eb="195">
      <t>オヨ</t>
    </rPh>
    <rPh sb="320" eb="322">
      <t>ケイエイ</t>
    </rPh>
    <rPh sb="322" eb="324">
      <t>センリャクガンゲスイドウダンカイネンド</t>
    </rPh>
    <phoneticPr fontId="4"/>
  </si>
  <si>
    <t>　「①経常収支比率」は96.69%で、一般会計からの補助金により収支均衡としていることから、調定月の変更に伴う過年度損益修正益の増加により、前年度より減少しています。
　「③流動比率」は100%を大きく下回っています。これは繰越工事資金以外に内部留保資金がなく、翌年度の企業債の償還を翌年度収入の資本費平準化債と一般会計からの繰入金により賄っているためです。
　「④企業債残高対事業規模比率」は950.56%で、起債対象事業費が前年度より少なかったことから、減少しています。なお、新規整備を継続的に施行しているため、新規借入を行っており、依然として高い数値となっています。
　「⑤経費回収率」は87.94%で、類似団体・全国平均を下回っているものの、R3.3検針分から使用料単価130円／㎥、R4.3検針分から150円／㎥と下水道使用料の改定を実施したことにより、前年度より増加しています。
　「⑥汚水処理原価」は類似団体・全国平均に比べ上回っています。これは、企業債に係る支払利息や減価償却費が大きいためと考えられます。
　「⑦施設利用率」は100%を下回っています。これは、汚水流入量のピーク時でも安定的に処理を行うこと及び今後の新規整備による増加を考慮しているものです。また、晴天時一日平均処理水量が減少したことにより、前年度より減少しています。
　「⑧水洗化率」は、類似団体・全国平均を上回っていますが、今後も引き続き、未接続家屋に対する普及促進を進めていきます。</t>
    <rPh sb="19" eb="21">
      <t>イッパン</t>
    </rPh>
    <rPh sb="21" eb="23">
      <t>カイケイ</t>
    </rPh>
    <rPh sb="26" eb="29">
      <t>ホジョキン</t>
    </rPh>
    <rPh sb="46" eb="49">
      <t>チョウテイツキ</t>
    </rPh>
    <rPh sb="50" eb="52">
      <t>ヘンコウ</t>
    </rPh>
    <rPh sb="53" eb="54">
      <t>トモナ</t>
    </rPh>
    <rPh sb="55" eb="58">
      <t>カネンド</t>
    </rPh>
    <rPh sb="58" eb="63">
      <t>ソンエキシュウセイエキ</t>
    </rPh>
    <rPh sb="64" eb="66">
      <t>ゾウカ</t>
    </rPh>
    <rPh sb="70" eb="72">
      <t>ゼンネン</t>
    </rPh>
    <rPh sb="72" eb="73">
      <t>ド</t>
    </rPh>
    <rPh sb="75" eb="77">
      <t>ゲンショウ</t>
    </rPh>
    <rPh sb="206" eb="212">
      <t>キサイタイショウジギョウ</t>
    </rPh>
    <rPh sb="212" eb="213">
      <t>ヒ</t>
    </rPh>
    <rPh sb="214" eb="217">
      <t>ゼンネンド</t>
    </rPh>
    <rPh sb="219" eb="220">
      <t>スク</t>
    </rPh>
    <rPh sb="229" eb="231">
      <t>ゲンショウ</t>
    </rPh>
    <rPh sb="263" eb="264">
      <t>オコナ</t>
    </rPh>
    <rPh sb="382" eb="385">
      <t>ゼンネンド</t>
    </rPh>
    <rPh sb="387" eb="389">
      <t>ゾウカ</t>
    </rPh>
    <rPh sb="541" eb="544">
      <t>セイテンジ</t>
    </rPh>
    <rPh sb="544" eb="552">
      <t>イチニチヘイキンショリスイリョウ</t>
    </rPh>
    <rPh sb="563" eb="566">
      <t>ゼンネンド</t>
    </rPh>
    <rPh sb="568" eb="57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</si>
</sst>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0.09</c:v>
                </c:pt>
                <c:pt idx="1">
                  <c:v>0.1</c:v>
                </c:pt>
                <c:pt idx="2">
                  <c:v>0.05</c:v>
                </c:pt>
                <c:pt idx="3">
                  <c:v>0.06</c:v>
                </c:pt>
                <c:pt idx="4">
                  <c:v>0.12</c:v>
                </c:pt>
              </c:numCache>
            </c:numRef>
          </c:val>
          <c:extLst>
            <c:ext xmlns:c16="http://schemas.microsoft.com/office/drawing/2014/chart" uri="{C3380CC4-5D6E-409C-BE32-E72D297353CC}">
              <c16:uniqueId val="{00000000-AA10-413F-8456-7D6BFDBFCB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AA10-413F-8456-7D6BFDBFCB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57.64</c:v>
                </c:pt>
                <c:pt idx="1">
                  <c:v>59.03</c:v>
                </c:pt>
                <c:pt idx="2">
                  <c:v>59.24</c:v>
                </c:pt>
                <c:pt idx="3">
                  <c:v>62.69</c:v>
                </c:pt>
                <c:pt idx="4">
                  <c:v>60.51</c:v>
                </c:pt>
              </c:numCache>
            </c:numRef>
          </c:val>
          <c:extLst>
            <c:ext xmlns:c16="http://schemas.microsoft.com/office/drawing/2014/chart" uri="{C3380CC4-5D6E-409C-BE32-E72D297353CC}">
              <c16:uniqueId val="{00000000-47F3-4DAE-B2F2-D1BCA6DDC9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47F3-4DAE-B2F2-D1BCA6DDC9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95.4</c:v>
                </c:pt>
                <c:pt idx="1">
                  <c:v>94.79</c:v>
                </c:pt>
                <c:pt idx="2">
                  <c:v>95.2</c:v>
                </c:pt>
                <c:pt idx="3">
                  <c:v>95.68</c:v>
                </c:pt>
                <c:pt idx="4">
                  <c:v>95.96</c:v>
                </c:pt>
              </c:numCache>
            </c:numRef>
          </c:val>
          <c:extLst>
            <c:ext xmlns:c16="http://schemas.microsoft.com/office/drawing/2014/chart" uri="{C3380CC4-5D6E-409C-BE32-E72D297353CC}">
              <c16:uniqueId val="{00000000-DC92-4713-AF16-554629296D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DC92-4713-AF16-554629296D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100.01</c:v>
                </c:pt>
                <c:pt idx="3">
                  <c:v>99.99</c:v>
                </c:pt>
                <c:pt idx="4">
                  <c:v>96.69</c:v>
                </c:pt>
              </c:numCache>
            </c:numRef>
          </c:val>
          <c:extLst>
            <c:ext xmlns:c16="http://schemas.microsoft.com/office/drawing/2014/chart" uri="{C3380CC4-5D6E-409C-BE32-E72D297353CC}">
              <c16:uniqueId val="{00000000-5D54-49DC-96BC-47D1DFDAA9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5D54-49DC-96BC-47D1DFDAA9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8.61</c:v>
                </c:pt>
                <c:pt idx="1">
                  <c:v>12.31</c:v>
                </c:pt>
                <c:pt idx="2">
                  <c:v>14.84</c:v>
                </c:pt>
                <c:pt idx="3">
                  <c:v>17.63</c:v>
                </c:pt>
                <c:pt idx="4">
                  <c:v>20.9</c:v>
                </c:pt>
              </c:numCache>
            </c:numRef>
          </c:val>
          <c:extLst>
            <c:ext xmlns:c16="http://schemas.microsoft.com/office/drawing/2014/chart" uri="{C3380CC4-5D6E-409C-BE32-E72D297353CC}">
              <c16:uniqueId val="{00000000-D386-400D-9569-E66EFB3642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D386-400D-9569-E66EFB3642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0.03</c:v>
                </c:pt>
                <c:pt idx="1">
                  <c:v>0.19</c:v>
                </c:pt>
                <c:pt idx="2">
                  <c:v>1.73</c:v>
                </c:pt>
                <c:pt idx="3">
                  <c:v>4.2699999999999996</c:v>
                </c:pt>
                <c:pt idx="4">
                  <c:v>4.6100000000000003</c:v>
                </c:pt>
              </c:numCache>
            </c:numRef>
          </c:val>
          <c:extLst>
            <c:ext xmlns:c16="http://schemas.microsoft.com/office/drawing/2014/chart" uri="{C3380CC4-5D6E-409C-BE32-E72D297353CC}">
              <c16:uniqueId val="{00000000-09E7-4EC2-BA13-E5C9571487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09E7-4EC2-BA13-E5C9571487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10-4F93-BA31-D8E5F3A0E2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7910-4F93-BA31-D8E5F3A0E2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31.65</c:v>
                </c:pt>
                <c:pt idx="1">
                  <c:v>37.79</c:v>
                </c:pt>
                <c:pt idx="2">
                  <c:v>28.79</c:v>
                </c:pt>
                <c:pt idx="3">
                  <c:v>28.42</c:v>
                </c:pt>
                <c:pt idx="4">
                  <c:v>34.47</c:v>
                </c:pt>
              </c:numCache>
            </c:numRef>
          </c:val>
          <c:extLst>
            <c:ext xmlns:c16="http://schemas.microsoft.com/office/drawing/2014/chart" uri="{C3380CC4-5D6E-409C-BE32-E72D297353CC}">
              <c16:uniqueId val="{00000000-DDC9-493A-A4C8-1E5A3E9356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DDC9-493A-A4C8-1E5A3E9356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1145.83</c:v>
                </c:pt>
                <c:pt idx="1">
                  <c:v>1250.18</c:v>
                </c:pt>
                <c:pt idx="2">
                  <c:v>1301.17</c:v>
                </c:pt>
                <c:pt idx="3">
                  <c:v>1271.3800000000001</c:v>
                </c:pt>
                <c:pt idx="4">
                  <c:v>950.56</c:v>
                </c:pt>
              </c:numCache>
            </c:numRef>
          </c:val>
          <c:extLst>
            <c:ext xmlns:c16="http://schemas.microsoft.com/office/drawing/2014/chart" uri="{C3380CC4-5D6E-409C-BE32-E72D297353CC}">
              <c16:uniqueId val="{00000000-CE61-4B4F-9BC4-25421417A0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CE61-4B4F-9BC4-25421417A0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66.08</c:v>
                </c:pt>
                <c:pt idx="1">
                  <c:v>66.760000000000005</c:v>
                </c:pt>
                <c:pt idx="2">
                  <c:v>66.88</c:v>
                </c:pt>
                <c:pt idx="3">
                  <c:v>66.540000000000006</c:v>
                </c:pt>
                <c:pt idx="4">
                  <c:v>87.94</c:v>
                </c:pt>
              </c:numCache>
            </c:numRef>
          </c:val>
          <c:extLst>
            <c:ext xmlns:c16="http://schemas.microsoft.com/office/drawing/2014/chart" uri="{C3380CC4-5D6E-409C-BE32-E72D297353CC}">
              <c16:uniqueId val="{00000000-5300-4452-B5A2-96F80E84B1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5300-4452-B5A2-96F80E84B1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150.15</c:v>
                </c:pt>
                <c:pt idx="1">
                  <c:v>150</c:v>
                </c:pt>
                <c:pt idx="2">
                  <c:v>150</c:v>
                </c:pt>
                <c:pt idx="3">
                  <c:v>150</c:v>
                </c:pt>
                <c:pt idx="4">
                  <c:v>150</c:v>
                </c:pt>
              </c:numCache>
            </c:numRef>
          </c:val>
          <c:extLst>
            <c:ext xmlns:c16="http://schemas.microsoft.com/office/drawing/2014/chart" uri="{C3380CC4-5D6E-409C-BE32-E72D297353CC}">
              <c16:uniqueId val="{00000000-C4AE-4141-9452-1FAB4D7029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C4AE-4141-9452-1FAB4D7029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春日井市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非設置</v>
      </c>
      <c r="AE8" s="41"/>
      <c r="AF8" s="41"/>
      <c r="AG8" s="41"/>
      <c r="AH8" s="41"/>
      <c r="AI8" s="41"/>
      <c r="AJ8" s="41"/>
      <c r="AK8" s="3"/>
      <c r="AL8" s="42">
        <f>データ!S6</f>
        <v>309788</v>
      </c>
      <c r="AM8" s="42"/>
      <c r="AN8" s="42"/>
      <c r="AO8" s="42"/>
      <c r="AP8" s="42"/>
      <c r="AQ8" s="42"/>
      <c r="AR8" s="42"/>
      <c r="AS8" s="42"/>
      <c r="AT8" s="35">
        <f>データ!T6</f>
        <v>92.78</v>
      </c>
      <c r="AU8" s="35"/>
      <c r="AV8" s="35"/>
      <c r="AW8" s="35"/>
      <c r="AX8" s="35"/>
      <c r="AY8" s="35"/>
      <c r="AZ8" s="35"/>
      <c r="BA8" s="35"/>
      <c r="BB8" s="35">
        <f>データ!U6</f>
        <v>3338.95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54.57</v>
      </c>
      <c r="J10" s="35"/>
      <c r="K10" s="35"/>
      <c r="L10" s="35"/>
      <c r="M10" s="35"/>
      <c r="N10" s="35"/>
      <c r="O10" s="35"/>
      <c r="P10" s="35">
        <f>データ!P6</f>
        <v>69.25</v>
      </c>
      <c r="Q10" s="35"/>
      <c r="R10" s="35"/>
      <c r="S10" s="35"/>
      <c r="T10" s="35"/>
      <c r="U10" s="35"/>
      <c r="V10" s="35"/>
      <c r="W10" s="35">
        <f>データ!Q6</f>
        <v>81.349999999999994</v>
      </c>
      <c r="X10" s="35"/>
      <c r="Y10" s="35"/>
      <c r="Z10" s="35"/>
      <c r="AA10" s="35"/>
      <c r="AB10" s="35"/>
      <c r="AC10" s="35"/>
      <c r="AD10" s="42">
        <f>データ!R6</f>
        <v>2915</v>
      </c>
      <c r="AE10" s="42"/>
      <c r="AF10" s="42"/>
      <c r="AG10" s="42"/>
      <c r="AH10" s="42"/>
      <c r="AI10" s="42"/>
      <c r="AJ10" s="42"/>
      <c r="AK10" s="2"/>
      <c r="AL10" s="42">
        <f>データ!V6</f>
        <v>213979</v>
      </c>
      <c r="AM10" s="42"/>
      <c r="AN10" s="42"/>
      <c r="AO10" s="42"/>
      <c r="AP10" s="42"/>
      <c r="AQ10" s="42"/>
      <c r="AR10" s="42"/>
      <c r="AS10" s="42"/>
      <c r="AT10" s="35">
        <f>データ!W6</f>
        <v>32.53</v>
      </c>
      <c r="AU10" s="35"/>
      <c r="AV10" s="35"/>
      <c r="AW10" s="35"/>
      <c r="AX10" s="35"/>
      <c r="AY10" s="35"/>
      <c r="AZ10" s="35"/>
      <c r="BA10" s="35"/>
      <c r="BB10" s="35">
        <f>データ!X6</f>
        <v>6577.9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4.1"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115</v>
      </c>
      <c r="BM66" s="78"/>
      <c r="BN66" s="78"/>
      <c r="BO66" s="78"/>
      <c r="BP66" s="78"/>
      <c r="BQ66" s="78"/>
      <c r="BR66" s="78"/>
      <c r="BS66" s="78"/>
      <c r="BT66" s="78"/>
      <c r="BU66" s="78"/>
      <c r="BV66" s="78"/>
      <c r="BW66" s="78"/>
      <c r="BX66" s="78"/>
      <c r="BY66" s="78"/>
      <c r="BZ66" s="79"/>
    </row>
    <row r="67" spans="1:78" ht="14.1"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4.1"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4.1"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4.1"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4.1"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4.1"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4.1"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4.1"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4.1"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4.1"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4.1"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4.1"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NSMbstFcuRKZUnn+49myoFh/410b2Z4S+Z3uoKh6p3uLWa4L9SybWl+hNQDaQ7+B7MVwNXiHF+QS/2o+nGJeg==" saltValue="xTbqvEm96NnC+MuDWvWeq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232068</v>
      </c>
      <c r="D6" s="19">
        <f t="shared" si="3"/>
        <v>46</v>
      </c>
      <c r="E6" s="19">
        <f t="shared" si="3"/>
        <v>17</v>
      </c>
      <c r="F6" s="19">
        <f t="shared" si="3"/>
        <v>1</v>
      </c>
      <c r="G6" s="19">
        <f t="shared" si="3"/>
        <v>0</v>
      </c>
      <c r="H6" s="19" t="str">
        <f t="shared" si="3"/>
        <v>愛知県　春日井市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54.57</v>
      </c>
      <c r="P6" s="20">
        <f t="shared" si="3"/>
        <v>69.25</v>
      </c>
      <c r="Q6" s="20">
        <f t="shared" si="3"/>
        <v>81.349999999999994</v>
      </c>
      <c r="R6" s="20">
        <f t="shared" si="3"/>
        <v>2915</v>
      </c>
      <c r="S6" s="20">
        <f t="shared" si="3"/>
        <v>309788</v>
      </c>
      <c r="T6" s="20">
        <f t="shared" si="3"/>
        <v>92.78</v>
      </c>
      <c r="U6" s="20">
        <f t="shared" si="3"/>
        <v>3338.95</v>
      </c>
      <c r="V6" s="20">
        <f t="shared" si="3"/>
        <v>213979</v>
      </c>
      <c r="W6" s="20">
        <f t="shared" si="3"/>
        <v>32.53</v>
      </c>
      <c r="X6" s="20">
        <f t="shared" si="3"/>
        <v>6577.9</v>
      </c>
      <c r="Y6" s="21">
        <f>IF(Y7="",NA(),Y7)</f>
        <v>100</v>
      </c>
      <c r="Z6" s="21">
        <f t="shared" ref="Z6:AH6" si="4">IF(Z7="",NA(),Z7)</f>
        <v>100</v>
      </c>
      <c r="AA6" s="21">
        <f t="shared" si="4"/>
        <v>100.01</v>
      </c>
      <c r="AB6" s="21">
        <f t="shared" si="4"/>
        <v>99.99</v>
      </c>
      <c r="AC6" s="21">
        <f t="shared" si="4"/>
        <v>96.69</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31.65</v>
      </c>
      <c r="AV6" s="21">
        <f t="shared" ref="AV6:BD6" si="6">IF(AV7="",NA(),AV7)</f>
        <v>37.79</v>
      </c>
      <c r="AW6" s="21">
        <f t="shared" si="6"/>
        <v>28.79</v>
      </c>
      <c r="AX6" s="21">
        <f t="shared" si="6"/>
        <v>28.42</v>
      </c>
      <c r="AY6" s="21">
        <f t="shared" si="6"/>
        <v>34.47</v>
      </c>
      <c r="AZ6" s="21">
        <f t="shared" si="6"/>
        <v>65.83</v>
      </c>
      <c r="BA6" s="21">
        <f t="shared" si="6"/>
        <v>72.22</v>
      </c>
      <c r="BB6" s="21">
        <f t="shared" si="6"/>
        <v>73.02</v>
      </c>
      <c r="BC6" s="21">
        <f t="shared" si="6"/>
        <v>72.930000000000007</v>
      </c>
      <c r="BD6" s="21">
        <f t="shared" si="6"/>
        <v>80.08</v>
      </c>
      <c r="BE6" s="20" t="str">
        <f>IF(BE7="","",IF(BE7="-","【-】","【"&amp;SUBSTITUTE(TEXT(BE7,"#,##0.00"),"-","△")&amp;"】"))</f>
        <v>【71.39】</v>
      </c>
      <c r="BF6" s="21">
        <f>IF(BF7="",NA(),BF7)</f>
        <v>1145.83</v>
      </c>
      <c r="BG6" s="21">
        <f t="shared" ref="BG6:BO6" si="7">IF(BG7="",NA(),BG7)</f>
        <v>1250.18</v>
      </c>
      <c r="BH6" s="21">
        <f t="shared" si="7"/>
        <v>1301.17</v>
      </c>
      <c r="BI6" s="21">
        <f t="shared" si="7"/>
        <v>1271.3800000000001</v>
      </c>
      <c r="BJ6" s="21">
        <f t="shared" si="7"/>
        <v>950.56</v>
      </c>
      <c r="BK6" s="21">
        <f t="shared" si="7"/>
        <v>805.14</v>
      </c>
      <c r="BL6" s="21">
        <f t="shared" si="7"/>
        <v>730.93</v>
      </c>
      <c r="BM6" s="21">
        <f t="shared" si="7"/>
        <v>708.89</v>
      </c>
      <c r="BN6" s="21">
        <f t="shared" si="7"/>
        <v>730.52</v>
      </c>
      <c r="BO6" s="21">
        <f t="shared" si="7"/>
        <v>672.33</v>
      </c>
      <c r="BP6" s="20" t="str">
        <f>IF(BP7="","",IF(BP7="-","【-】","【"&amp;SUBSTITUTE(TEXT(BP7,"#,##0.00"),"-","△")&amp;"】"))</f>
        <v>【669.11】</v>
      </c>
      <c r="BQ6" s="21">
        <f>IF(BQ7="",NA(),BQ7)</f>
        <v>66.08</v>
      </c>
      <c r="BR6" s="21">
        <f t="shared" ref="BR6:BZ6" si="8">IF(BR7="",NA(),BR7)</f>
        <v>66.760000000000005</v>
      </c>
      <c r="BS6" s="21">
        <f t="shared" si="8"/>
        <v>66.88</v>
      </c>
      <c r="BT6" s="21">
        <f t="shared" si="8"/>
        <v>66.540000000000006</v>
      </c>
      <c r="BU6" s="21">
        <f t="shared" si="8"/>
        <v>87.94</v>
      </c>
      <c r="BV6" s="21">
        <f t="shared" si="8"/>
        <v>100.22</v>
      </c>
      <c r="BW6" s="21">
        <f t="shared" si="8"/>
        <v>98.09</v>
      </c>
      <c r="BX6" s="21">
        <f t="shared" si="8"/>
        <v>97.91</v>
      </c>
      <c r="BY6" s="21">
        <f t="shared" si="8"/>
        <v>98.61</v>
      </c>
      <c r="BZ6" s="21">
        <f t="shared" si="8"/>
        <v>98.75</v>
      </c>
      <c r="CA6" s="20" t="str">
        <f>IF(CA7="","",IF(CA7="-","【-】","【"&amp;SUBSTITUTE(TEXT(CA7,"#,##0.00"),"-","△")&amp;"】"))</f>
        <v>【99.73】</v>
      </c>
      <c r="CB6" s="21">
        <f>IF(CB7="",NA(),CB7)</f>
        <v>150.15</v>
      </c>
      <c r="CC6" s="21">
        <f t="shared" ref="CC6:CK6" si="9">IF(CC7="",NA(),CC7)</f>
        <v>150</v>
      </c>
      <c r="CD6" s="21">
        <f t="shared" si="9"/>
        <v>150</v>
      </c>
      <c r="CE6" s="21">
        <f t="shared" si="9"/>
        <v>150</v>
      </c>
      <c r="CF6" s="21">
        <f t="shared" si="9"/>
        <v>150</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57.64</v>
      </c>
      <c r="CN6" s="21">
        <f t="shared" ref="CN6:CV6" si="10">IF(CN7="",NA(),CN7)</f>
        <v>59.03</v>
      </c>
      <c r="CO6" s="21">
        <f t="shared" si="10"/>
        <v>59.24</v>
      </c>
      <c r="CP6" s="21">
        <f t="shared" si="10"/>
        <v>62.69</v>
      </c>
      <c r="CQ6" s="21">
        <f t="shared" si="10"/>
        <v>60.51</v>
      </c>
      <c r="CR6" s="21">
        <f t="shared" si="10"/>
        <v>61.54</v>
      </c>
      <c r="CS6" s="21">
        <f t="shared" si="10"/>
        <v>61.93</v>
      </c>
      <c r="CT6" s="21">
        <f t="shared" si="10"/>
        <v>61.32</v>
      </c>
      <c r="CU6" s="21">
        <f t="shared" si="10"/>
        <v>61.7</v>
      </c>
      <c r="CV6" s="21">
        <f t="shared" si="10"/>
        <v>63.04</v>
      </c>
      <c r="CW6" s="20" t="str">
        <f>IF(CW7="","",IF(CW7="-","【-】","【"&amp;SUBSTITUTE(TEXT(CW7,"#,##0.00"),"-","△")&amp;"】"))</f>
        <v>【59.99】</v>
      </c>
      <c r="CX6" s="21">
        <f>IF(CX7="",NA(),CX7)</f>
        <v>95.4</v>
      </c>
      <c r="CY6" s="21">
        <f t="shared" ref="CY6:DG6" si="11">IF(CY7="",NA(),CY7)</f>
        <v>94.79</v>
      </c>
      <c r="CZ6" s="21">
        <f t="shared" si="11"/>
        <v>95.2</v>
      </c>
      <c r="DA6" s="21">
        <f t="shared" si="11"/>
        <v>95.68</v>
      </c>
      <c r="DB6" s="21">
        <f t="shared" si="11"/>
        <v>95.96</v>
      </c>
      <c r="DC6" s="21">
        <f t="shared" si="11"/>
        <v>94.13</v>
      </c>
      <c r="DD6" s="21">
        <f t="shared" si="11"/>
        <v>94.45</v>
      </c>
      <c r="DE6" s="21">
        <f t="shared" si="11"/>
        <v>94.58</v>
      </c>
      <c r="DF6" s="21">
        <f t="shared" si="11"/>
        <v>94.56</v>
      </c>
      <c r="DG6" s="21">
        <f t="shared" si="11"/>
        <v>94.75</v>
      </c>
      <c r="DH6" s="20" t="str">
        <f>IF(DH7="","",IF(DH7="-","【-】","【"&amp;SUBSTITUTE(TEXT(DH7,"#,##0.00"),"-","△")&amp;"】"))</f>
        <v>【95.72】</v>
      </c>
      <c r="DI6" s="21">
        <f>IF(DI7="",NA(),DI7)</f>
        <v>8.61</v>
      </c>
      <c r="DJ6" s="21">
        <f t="shared" ref="DJ6:DR6" si="12">IF(DJ7="",NA(),DJ7)</f>
        <v>12.31</v>
      </c>
      <c r="DK6" s="21">
        <f t="shared" si="12"/>
        <v>14.84</v>
      </c>
      <c r="DL6" s="21">
        <f t="shared" si="12"/>
        <v>17.63</v>
      </c>
      <c r="DM6" s="21">
        <f t="shared" si="12"/>
        <v>20.9</v>
      </c>
      <c r="DN6" s="21">
        <f t="shared" si="12"/>
        <v>30.11</v>
      </c>
      <c r="DO6" s="21">
        <f t="shared" si="12"/>
        <v>30.45</v>
      </c>
      <c r="DP6" s="21">
        <f t="shared" si="12"/>
        <v>31.01</v>
      </c>
      <c r="DQ6" s="21">
        <f t="shared" si="12"/>
        <v>28.87</v>
      </c>
      <c r="DR6" s="21">
        <f t="shared" si="12"/>
        <v>31.34</v>
      </c>
      <c r="DS6" s="20" t="str">
        <f>IF(DS7="","",IF(DS7="-","【-】","【"&amp;SUBSTITUTE(TEXT(DS7,"#,##0.00"),"-","△")&amp;"】"))</f>
        <v>【38.17】</v>
      </c>
      <c r="DT6" s="21">
        <f>IF(DT7="",NA(),DT7)</f>
        <v>0.03</v>
      </c>
      <c r="DU6" s="21">
        <f t="shared" ref="DU6:EC6" si="13">IF(DU7="",NA(),DU7)</f>
        <v>0.19</v>
      </c>
      <c r="DV6" s="21">
        <f t="shared" si="13"/>
        <v>1.73</v>
      </c>
      <c r="DW6" s="21">
        <f t="shared" si="13"/>
        <v>4.2699999999999996</v>
      </c>
      <c r="DX6" s="21">
        <f t="shared" si="13"/>
        <v>4.6100000000000003</v>
      </c>
      <c r="DY6" s="21">
        <f t="shared" si="13"/>
        <v>4.54</v>
      </c>
      <c r="DZ6" s="21">
        <f t="shared" si="13"/>
        <v>4.8499999999999996</v>
      </c>
      <c r="EA6" s="21">
        <f t="shared" si="13"/>
        <v>4.95</v>
      </c>
      <c r="EB6" s="21">
        <f t="shared" si="13"/>
        <v>5.64</v>
      </c>
      <c r="EC6" s="21">
        <f t="shared" si="13"/>
        <v>6.43</v>
      </c>
      <c r="ED6" s="20" t="str">
        <f>IF(ED7="","",IF(ED7="-","【-】","【"&amp;SUBSTITUTE(TEXT(ED7,"#,##0.00"),"-","△")&amp;"】"))</f>
        <v>【6.54】</v>
      </c>
      <c r="EE6" s="21">
        <f>IF(EE7="",NA(),EE7)</f>
        <v>0.09</v>
      </c>
      <c r="EF6" s="21">
        <f t="shared" ref="EF6:EN6" si="14">IF(EF7="",NA(),EF7)</f>
        <v>0.1</v>
      </c>
      <c r="EG6" s="21">
        <f t="shared" si="14"/>
        <v>0.05</v>
      </c>
      <c r="EH6" s="21">
        <f t="shared" si="14"/>
        <v>0.06</v>
      </c>
      <c r="EI6" s="21">
        <f t="shared" si="14"/>
        <v>0.12</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232068</v>
      </c>
      <c r="D7" s="23">
        <v>46</v>
      </c>
      <c r="E7" s="23">
        <v>17</v>
      </c>
      <c r="F7" s="23">
        <v>1</v>
      </c>
      <c r="G7" s="23">
        <v>0</v>
      </c>
      <c r="H7" s="23" t="s">
        <v>96</v>
      </c>
      <c r="I7" s="23" t="s">
        <v>97</v>
      </c>
      <c r="J7" s="23" t="s">
        <v>98</v>
      </c>
      <c r="K7" s="23" t="s">
        <v>99</v>
      </c>
      <c r="L7" s="23" t="s">
        <v>100</v>
      </c>
      <c r="M7" s="23" t="s">
        <v>101</v>
      </c>
      <c r="N7" s="24" t="s">
        <v>102</v>
      </c>
      <c r="O7" s="24">
        <v>54.57</v>
      </c>
      <c r="P7" s="24">
        <v>69.25</v>
      </c>
      <c r="Q7" s="24">
        <v>81.349999999999994</v>
      </c>
      <c r="R7" s="24">
        <v>2915</v>
      </c>
      <c r="S7" s="24">
        <v>309788</v>
      </c>
      <c r="T7" s="24">
        <v>92.78</v>
      </c>
      <c r="U7" s="24">
        <v>3338.95</v>
      </c>
      <c r="V7" s="24">
        <v>213979</v>
      </c>
      <c r="W7" s="24">
        <v>32.53</v>
      </c>
      <c r="X7" s="24">
        <v>6577.9</v>
      </c>
      <c r="Y7" s="24">
        <v>100</v>
      </c>
      <c r="Z7" s="24">
        <v>100</v>
      </c>
      <c r="AA7" s="24">
        <v>100.01</v>
      </c>
      <c r="AB7" s="24">
        <v>99.99</v>
      </c>
      <c r="AC7" s="24">
        <v>96.69</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31.65</v>
      </c>
      <c r="AV7" s="24">
        <v>37.79</v>
      </c>
      <c r="AW7" s="24">
        <v>28.79</v>
      </c>
      <c r="AX7" s="24">
        <v>28.42</v>
      </c>
      <c r="AY7" s="24">
        <v>34.47</v>
      </c>
      <c r="AZ7" s="24">
        <v>65.83</v>
      </c>
      <c r="BA7" s="24">
        <v>72.22</v>
      </c>
      <c r="BB7" s="24">
        <v>73.02</v>
      </c>
      <c r="BC7" s="24">
        <v>72.930000000000007</v>
      </c>
      <c r="BD7" s="24">
        <v>80.08</v>
      </c>
      <c r="BE7" s="24">
        <v>71.39</v>
      </c>
      <c r="BF7" s="24">
        <v>1145.83</v>
      </c>
      <c r="BG7" s="24">
        <v>1250.18</v>
      </c>
      <c r="BH7" s="24">
        <v>1301.17</v>
      </c>
      <c r="BI7" s="24">
        <v>1271.3800000000001</v>
      </c>
      <c r="BJ7" s="24">
        <v>950.56</v>
      </c>
      <c r="BK7" s="24">
        <v>805.14</v>
      </c>
      <c r="BL7" s="24">
        <v>730.93</v>
      </c>
      <c r="BM7" s="24">
        <v>708.89</v>
      </c>
      <c r="BN7" s="24">
        <v>730.52</v>
      </c>
      <c r="BO7" s="24">
        <v>672.33</v>
      </c>
      <c r="BP7" s="24">
        <v>669.11</v>
      </c>
      <c r="BQ7" s="24">
        <v>66.08</v>
      </c>
      <c r="BR7" s="24">
        <v>66.760000000000005</v>
      </c>
      <c r="BS7" s="24">
        <v>66.88</v>
      </c>
      <c r="BT7" s="24">
        <v>66.540000000000006</v>
      </c>
      <c r="BU7" s="24">
        <v>87.94</v>
      </c>
      <c r="BV7" s="24">
        <v>100.22</v>
      </c>
      <c r="BW7" s="24">
        <v>98.09</v>
      </c>
      <c r="BX7" s="24">
        <v>97.91</v>
      </c>
      <c r="BY7" s="24">
        <v>98.61</v>
      </c>
      <c r="BZ7" s="24">
        <v>98.75</v>
      </c>
      <c r="CA7" s="24">
        <v>99.73</v>
      </c>
      <c r="CB7" s="24">
        <v>150.15</v>
      </c>
      <c r="CC7" s="24">
        <v>150</v>
      </c>
      <c r="CD7" s="24">
        <v>150</v>
      </c>
      <c r="CE7" s="24">
        <v>150</v>
      </c>
      <c r="CF7" s="24">
        <v>150</v>
      </c>
      <c r="CG7" s="24">
        <v>144.79</v>
      </c>
      <c r="CH7" s="24">
        <v>146.08000000000001</v>
      </c>
      <c r="CI7" s="24">
        <v>144.11000000000001</v>
      </c>
      <c r="CJ7" s="24">
        <v>141.24</v>
      </c>
      <c r="CK7" s="24">
        <v>142.03</v>
      </c>
      <c r="CL7" s="24">
        <v>134.97999999999999</v>
      </c>
      <c r="CM7" s="24">
        <v>57.64</v>
      </c>
      <c r="CN7" s="24">
        <v>59.03</v>
      </c>
      <c r="CO7" s="24">
        <v>59.24</v>
      </c>
      <c r="CP7" s="24">
        <v>62.69</v>
      </c>
      <c r="CQ7" s="24">
        <v>60.51</v>
      </c>
      <c r="CR7" s="24">
        <v>61.54</v>
      </c>
      <c r="CS7" s="24">
        <v>61.93</v>
      </c>
      <c r="CT7" s="24">
        <v>61.32</v>
      </c>
      <c r="CU7" s="24">
        <v>61.7</v>
      </c>
      <c r="CV7" s="24">
        <v>63.04</v>
      </c>
      <c r="CW7" s="24">
        <v>59.99</v>
      </c>
      <c r="CX7" s="24">
        <v>95.4</v>
      </c>
      <c r="CY7" s="24">
        <v>94.79</v>
      </c>
      <c r="CZ7" s="24">
        <v>95.2</v>
      </c>
      <c r="DA7" s="24">
        <v>95.68</v>
      </c>
      <c r="DB7" s="24">
        <v>95.96</v>
      </c>
      <c r="DC7" s="24">
        <v>94.13</v>
      </c>
      <c r="DD7" s="24">
        <v>94.45</v>
      </c>
      <c r="DE7" s="24">
        <v>94.58</v>
      </c>
      <c r="DF7" s="24">
        <v>94.56</v>
      </c>
      <c r="DG7" s="24">
        <v>94.75</v>
      </c>
      <c r="DH7" s="24">
        <v>95.72</v>
      </c>
      <c r="DI7" s="24">
        <v>8.61</v>
      </c>
      <c r="DJ7" s="24">
        <v>12.31</v>
      </c>
      <c r="DK7" s="24">
        <v>14.84</v>
      </c>
      <c r="DL7" s="24">
        <v>17.63</v>
      </c>
      <c r="DM7" s="24">
        <v>20.9</v>
      </c>
      <c r="DN7" s="24">
        <v>30.11</v>
      </c>
      <c r="DO7" s="24">
        <v>30.45</v>
      </c>
      <c r="DP7" s="24">
        <v>31.01</v>
      </c>
      <c r="DQ7" s="24">
        <v>28.87</v>
      </c>
      <c r="DR7" s="24">
        <v>31.34</v>
      </c>
      <c r="DS7" s="24">
        <v>38.17</v>
      </c>
      <c r="DT7" s="24">
        <v>0.03</v>
      </c>
      <c r="DU7" s="24">
        <v>0.19</v>
      </c>
      <c r="DV7" s="24">
        <v>1.73</v>
      </c>
      <c r="DW7" s="24">
        <v>4.2699999999999996</v>
      </c>
      <c r="DX7" s="24">
        <v>4.6100000000000003</v>
      </c>
      <c r="DY7" s="24">
        <v>4.54</v>
      </c>
      <c r="DZ7" s="24">
        <v>4.8499999999999996</v>
      </c>
      <c r="EA7" s="24">
        <v>4.95</v>
      </c>
      <c r="EB7" s="24">
        <v>5.64</v>
      </c>
      <c r="EC7" s="24">
        <v>6.43</v>
      </c>
      <c r="ED7" s="24">
        <v>6.54</v>
      </c>
      <c r="EE7" s="24">
        <v>0.09</v>
      </c>
      <c r="EF7" s="24">
        <v>0.1</v>
      </c>
      <c r="EG7" s="24">
        <v>0.05</v>
      </c>
      <c r="EH7" s="24">
        <v>0.06</v>
      </c>
      <c r="EI7" s="24">
        <v>0.12</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2023-01-30T01:23:15Z</cp:lastPrinted>
  <dcterms:created xsi:type="dcterms:W3CDTF">2023-01-12T23:31:28Z</dcterms:created>
  <dcterms:modified xsi:type="dcterms:W3CDTF">2023-01-30T01:23:15Z</dcterms:modified>
  <cp:category/>
</cp:coreProperties>
</file>