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7293C393-F6FB-40B7-8E30-69E624C028D9}" xr6:coauthVersionLast="36" xr6:coauthVersionMax="47" xr10:uidLastSave="{00000000-0000-0000-0000-000000000000}"/>
  <workbookProtection workbookAlgorithmName="SHA-512" workbookHashValue="CM1OLlbLQzOKPBmQ/4KPJKGaYOn9kY+avgltah/gd72G/n2GZbODP6JFGPAAbWeIGLBG7tUN1zhLxNl3/drqLA==" workbookSaltValue="3ZaY+5MxMxQtdENcenaiq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<sst xmlns="http://schemas.openxmlformats.org/spreadsheetml/2006/main" count="278" uniqueCount="116">
  <si>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</si>
  <si>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</si>
  <si>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</si>
  <si>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</si>
  <si>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</si>
  <si>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</si>
  <si>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</si>
  <si>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</si>
  <si>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</si>
  <si>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</si>
  <si>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</si>
  <si>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</si>
  <si>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</si>
  <si>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</si>
  <si>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</si>
  <si>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</si>
  <si>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</si>
  <si>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</si>
  <si>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</si>
  <si>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</si>
  <si>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</si>
  <si>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</si>
  <si>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</si>
  <si>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</si>
  <si>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</si>
  <si>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</si>
  <si>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</si>
  <si>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</si>
  <si>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</si>
  <si>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</si>
  <si>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</si>
  <si>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</si>
  <si>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</si>
  <si>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</si>
  <si>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</si>
  <si>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</si>
  <si>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</si>
  <si>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</si>
  <si>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</si>
  <si>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</si>
  <si>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</si>
  <si>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</si>
  <si>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</si>
  <si>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</si>
  <si>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</si>
  <si>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</si>
  <si>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</si>
  <si>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</si>
  <si>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</si>
  <si>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</si>
  <si>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</si>
  <si>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</si>
  <si>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</si>
  <si>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</si>
  <si>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</si>
  <si>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</si>
  <si>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</si>
  <si>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</si>
  <si>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</si>
  <si>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</si>
  <si>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</si>
  <si>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</si>
  <si>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</si>
  <si>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</si>
  <si>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</si>
  <si>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</si>
  <si>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</si>
  <si>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</si>
  <si>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</si>
  <si>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</si>
  <si>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</si>
  <si>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</si>
  <si>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</si>
  <si>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</si>
  <si>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</si>
  <si>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</si>
  <si>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</si>
  <si>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</si>
  <si>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</si>
  <si>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</si>
  <si>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</si>
  <si>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</si>
  <si>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</si>
  <si>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</si>
  <si>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</si>
  <si>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</si>
  <si>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</si>
  <si>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</si>
  <si>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</si>
  <si>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</si>
  <si>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</si>
  <si>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</si>
  <si>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</si>
  <si>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</si>
  <si>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</si>
  <si>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</si>
  <si>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</si>
  <si>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</si>
  <si>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</si>
  <si>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</si>
  <si>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</si>
  <si>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</si>
  <si>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</si>
  <si>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</si>
  <si>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</si>
  <si>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</si>
  <si>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</si>
  <si>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</si>
  <si>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</si>
  <si>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</si>
  <si>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</si>
  <si>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</si>
  <si>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</si>
  <si>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耐用年数を超えた管渠がないため0%となっているが、近い将来耐用年数を超える管渠が出るため、計画的な更新の検討が必要である。
③　管渠改善率
　管渠布設延長は下水道整備区域の拡張により伸びたが、修繕等の実績が少なかったことが、平均を下回った要因と考えられる。</t>
    <phoneticPr fontId="4"/>
  </si>
  <si>
    <t>経営の健全性・効率性については、経常黒字が続いているが、経費回収率が平均値を下回っているため、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また、施設面においては平成28年度に策定し、令和３年度に改訂したストックマネジメント計画に基づき、施設の点検・調査、修繕・改築を効果的に進めていく。
　なお、経営戦略については令和2年度に策定及び公表を行い、令和6年度に見直す予定である。</t>
    <rPh sb="131" eb="133">
      <t>ゲンザイ</t>
    </rPh>
    <rPh sb="136" eb="137">
      <t>トウ</t>
    </rPh>
    <rPh sb="140" eb="141">
      <t>カタ</t>
    </rPh>
    <rPh sb="142" eb="144">
      <t>ケントウ</t>
    </rPh>
    <phoneticPr fontId="4"/>
  </si>
  <si>
    <t>①　経常収支比率
　一般会計繰出金の収入もあり100%を超え黒字であるが、平均を下回るため、更なる収入確保と経費削減を図る必要がある。
②　累積欠損金比率
　0%であり今後も0%を維持するよう努める。
③　流動比率
　本市は未だ下水道整備区域の拡張をしており、建設費財源を起債で調達していることが100％を下回る要因と考えられる。平均より低いため使用料収入の増額など現金収入の更なる確保が必要である。
④　企業債残高対事業規模比率
　毎年の借入額が、償還額を超えないよう収支計画をしているため、起債残高も減少してきたことが、平均を下回った要因と考える。今後も順調に償還を進める。
⑤　経費回収率
　汚水処理費に対し総務省基準外に当たる一般会計からの繰出金も財源にしていることが、平均を下回る要因と考えられる。下水道接続率向上などを図り使用料収入を増額させる必要がある。
⑥　汚水処理原価
　平均より良好な状況は、未だ下水整備区域の拡張をしており、有収水量が伸びていることが要因と考えられる。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153" eb="155">
      <t>シタマワ</t>
    </rPh>
    <rPh sb="165" eb="167">
      <t>ヘイキン</t>
    </rPh>
    <rPh sb="169" eb="17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</si>
</sst>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0.09</c:v>
                </c:pt>
                <c:pt idx="3">
                  <c:v>0.09</c:v>
                </c:pt>
                <c:pt idx="4">
                  <c:v>0.09</c:v>
                </c:pt>
              </c:numCache>
            </c:numRef>
          </c:val>
          <c:extLst>
            <c:ext xmlns:c16="http://schemas.microsoft.com/office/drawing/2014/chart" uri="{C3380CC4-5D6E-409C-BE32-E72D297353CC}">
              <c16:uniqueId val="{00000000-6A1A-4BFF-B0F5-808B7CF3C0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0.21</c:v>
                </c:pt>
                <c:pt idx="3">
                  <c:v>0.33</c:v>
                </c:pt>
                <c:pt idx="4">
                  <c:v>0.22</c:v>
                </c:pt>
              </c:numCache>
            </c:numRef>
          </c:val>
          <c:smooth val="0"/>
          <c:extLst>
            <c:ext xmlns:c16="http://schemas.microsoft.com/office/drawing/2014/chart" uri="{C3380CC4-5D6E-409C-BE32-E72D297353CC}">
              <c16:uniqueId val="{00000001-6A1A-4BFF-B0F5-808B7CF3C0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C-4679-842A-FE8C784BFA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66.78</c:v>
                </c:pt>
                <c:pt idx="3">
                  <c:v>67</c:v>
                </c:pt>
                <c:pt idx="4">
                  <c:v>66.650000000000006</c:v>
                </c:pt>
              </c:numCache>
            </c:numRef>
          </c:val>
          <c:smooth val="0"/>
          <c:extLst>
            <c:ext xmlns:c16="http://schemas.microsoft.com/office/drawing/2014/chart" uri="{C3380CC4-5D6E-409C-BE32-E72D297353CC}">
              <c16:uniqueId val="{00000001-D43C-4679-842A-FE8C784BFA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92.5</c:v>
                </c:pt>
                <c:pt idx="3">
                  <c:v>92.75</c:v>
                </c:pt>
                <c:pt idx="4">
                  <c:v>93.38</c:v>
                </c:pt>
              </c:numCache>
            </c:numRef>
          </c:val>
          <c:extLst>
            <c:ext xmlns:c16="http://schemas.microsoft.com/office/drawing/2014/chart" uri="{C3380CC4-5D6E-409C-BE32-E72D297353CC}">
              <c16:uniqueId val="{00000000-7D71-453D-9DAC-2C7A3AEC70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94.06</c:v>
                </c:pt>
                <c:pt idx="3">
                  <c:v>94.41</c:v>
                </c:pt>
                <c:pt idx="4">
                  <c:v>94.43</c:v>
                </c:pt>
              </c:numCache>
            </c:numRef>
          </c:val>
          <c:smooth val="0"/>
          <c:extLst>
            <c:ext xmlns:c16="http://schemas.microsoft.com/office/drawing/2014/chart" uri="{C3380CC4-5D6E-409C-BE32-E72D297353CC}">
              <c16:uniqueId val="{00000001-7D71-453D-9DAC-2C7A3AEC70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107.05</c:v>
                </c:pt>
                <c:pt idx="3">
                  <c:v>104.85</c:v>
                </c:pt>
                <c:pt idx="4">
                  <c:v>104.5</c:v>
                </c:pt>
              </c:numCache>
            </c:numRef>
          </c:val>
          <c:extLst>
            <c:ext xmlns:c16="http://schemas.microsoft.com/office/drawing/2014/chart" uri="{C3380CC4-5D6E-409C-BE32-E72D297353CC}">
              <c16:uniqueId val="{00000000-5B3F-4714-A1BF-6622F7197E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111.12</c:v>
                </c:pt>
                <c:pt idx="3">
                  <c:v>109.58</c:v>
                </c:pt>
                <c:pt idx="4">
                  <c:v>109.32</c:v>
                </c:pt>
              </c:numCache>
            </c:numRef>
          </c:val>
          <c:smooth val="0"/>
          <c:extLst>
            <c:ext xmlns:c16="http://schemas.microsoft.com/office/drawing/2014/chart" uri="{C3380CC4-5D6E-409C-BE32-E72D297353CC}">
              <c16:uniqueId val="{00000001-5B3F-4714-A1BF-6622F7197E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3.49</c:v>
                </c:pt>
                <c:pt idx="3">
                  <c:v>6.89</c:v>
                </c:pt>
                <c:pt idx="4">
                  <c:v>10.19</c:v>
                </c:pt>
              </c:numCache>
            </c:numRef>
          </c:val>
          <c:extLst>
            <c:ext xmlns:c16="http://schemas.microsoft.com/office/drawing/2014/chart" uri="{C3380CC4-5D6E-409C-BE32-E72D297353CC}">
              <c16:uniqueId val="{00000000-AB05-49A8-BB2A-AF9A665174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34.33</c:v>
                </c:pt>
                <c:pt idx="3">
                  <c:v>34.15</c:v>
                </c:pt>
                <c:pt idx="4">
                  <c:v>35.53</c:v>
                </c:pt>
              </c:numCache>
            </c:numRef>
          </c:val>
          <c:smooth val="0"/>
          <c:extLst>
            <c:ext xmlns:c16="http://schemas.microsoft.com/office/drawing/2014/chart" uri="{C3380CC4-5D6E-409C-BE32-E72D297353CC}">
              <c16:uniqueId val="{00000001-AB05-49A8-BB2A-AF9A665174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AE-4570-BA78-727412B2B8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5.1100000000000003</c:v>
                </c:pt>
                <c:pt idx="3">
                  <c:v>5.18</c:v>
                </c:pt>
                <c:pt idx="4">
                  <c:v>6.01</c:v>
                </c:pt>
              </c:numCache>
            </c:numRef>
          </c:val>
          <c:smooth val="0"/>
          <c:extLst>
            <c:ext xmlns:c16="http://schemas.microsoft.com/office/drawing/2014/chart" uri="{C3380CC4-5D6E-409C-BE32-E72D297353CC}">
              <c16:uniqueId val="{00000001-33AE-4570-BA78-727412B2B8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3F-45F3-9D7A-8B111F50F0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2.0699999999999998</c:v>
                </c:pt>
                <c:pt idx="3">
                  <c:v>5.97</c:v>
                </c:pt>
                <c:pt idx="4">
                  <c:v>1.54</c:v>
                </c:pt>
              </c:numCache>
            </c:numRef>
          </c:val>
          <c:smooth val="0"/>
          <c:extLst>
            <c:ext xmlns:c16="http://schemas.microsoft.com/office/drawing/2014/chart" uri="{C3380CC4-5D6E-409C-BE32-E72D297353CC}">
              <c16:uniqueId val="{00000001-713F-45F3-9D7A-8B111F50F0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46.77</c:v>
                </c:pt>
                <c:pt idx="3">
                  <c:v>48.24</c:v>
                </c:pt>
                <c:pt idx="4">
                  <c:v>59.82</c:v>
                </c:pt>
              </c:numCache>
            </c:numRef>
          </c:val>
          <c:extLst>
            <c:ext xmlns:c16="http://schemas.microsoft.com/office/drawing/2014/chart" uri="{C3380CC4-5D6E-409C-BE32-E72D297353CC}">
              <c16:uniqueId val="{00000000-0B70-4E66-A265-A96F720CB7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61.57</c:v>
                </c:pt>
                <c:pt idx="3">
                  <c:v>60.82</c:v>
                </c:pt>
                <c:pt idx="4">
                  <c:v>63.48</c:v>
                </c:pt>
              </c:numCache>
            </c:numRef>
          </c:val>
          <c:smooth val="0"/>
          <c:extLst>
            <c:ext xmlns:c16="http://schemas.microsoft.com/office/drawing/2014/chart" uri="{C3380CC4-5D6E-409C-BE32-E72D297353CC}">
              <c16:uniqueId val="{00000001-0B70-4E66-A265-A96F720CB7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806.66</c:v>
                </c:pt>
                <c:pt idx="3">
                  <c:v>784.91</c:v>
                </c:pt>
                <c:pt idx="4">
                  <c:v>750.02</c:v>
                </c:pt>
              </c:numCache>
            </c:numRef>
          </c:val>
          <c:extLst>
            <c:ext xmlns:c16="http://schemas.microsoft.com/office/drawing/2014/chart" uri="{C3380CC4-5D6E-409C-BE32-E72D297353CC}">
              <c16:uniqueId val="{00000000-7641-430F-A0AE-6DCC6E3DDF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867.39</c:v>
                </c:pt>
                <c:pt idx="3">
                  <c:v>920.83</c:v>
                </c:pt>
                <c:pt idx="4">
                  <c:v>874.02</c:v>
                </c:pt>
              </c:numCache>
            </c:numRef>
          </c:val>
          <c:smooth val="0"/>
          <c:extLst>
            <c:ext xmlns:c16="http://schemas.microsoft.com/office/drawing/2014/chart" uri="{C3380CC4-5D6E-409C-BE32-E72D297353CC}">
              <c16:uniqueId val="{00000001-7641-430F-A0AE-6DCC6E3DDF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89.3</c:v>
                </c:pt>
                <c:pt idx="3">
                  <c:v>89.05</c:v>
                </c:pt>
                <c:pt idx="4">
                  <c:v>88.93</c:v>
                </c:pt>
              </c:numCache>
            </c:numRef>
          </c:val>
          <c:extLst>
            <c:ext xmlns:c16="http://schemas.microsoft.com/office/drawing/2014/chart" uri="{C3380CC4-5D6E-409C-BE32-E72D297353CC}">
              <c16:uniqueId val="{00000000-9AA9-4678-9284-0FBB800CA5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100.91</c:v>
                </c:pt>
                <c:pt idx="3">
                  <c:v>99.82</c:v>
                </c:pt>
                <c:pt idx="4">
                  <c:v>100.32</c:v>
                </c:pt>
              </c:numCache>
            </c:numRef>
          </c:val>
          <c:smooth val="0"/>
          <c:extLst>
            <c:ext xmlns:c16="http://schemas.microsoft.com/office/drawing/2014/chart" uri="{C3380CC4-5D6E-409C-BE32-E72D297353CC}">
              <c16:uniqueId val="{00000001-9AA9-4678-9284-0FBB800CA5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138.11000000000001</c:v>
                </c:pt>
                <c:pt idx="3">
                  <c:v>136.77000000000001</c:v>
                </c:pt>
                <c:pt idx="4">
                  <c:v>137.68</c:v>
                </c:pt>
              </c:numCache>
            </c:numRef>
          </c:val>
          <c:extLst>
            <c:ext xmlns:c16="http://schemas.microsoft.com/office/drawing/2014/chart" uri="{C3380CC4-5D6E-409C-BE32-E72D297353CC}">
              <c16:uniqueId val="{00000000-406E-4CCF-9393-E48C754B6E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158.04</c:v>
                </c:pt>
                <c:pt idx="3">
                  <c:v>156.77000000000001</c:v>
                </c:pt>
                <c:pt idx="4">
                  <c:v>157.63999999999999</c:v>
                </c:pt>
              </c:numCache>
            </c:numRef>
          </c:val>
          <c:smooth val="0"/>
          <c:extLst>
            <c:ext xmlns:c16="http://schemas.microsoft.com/office/drawing/2014/chart" uri="{C3380CC4-5D6E-409C-BE32-E72D297353CC}">
              <c16:uniqueId val="{00000001-406E-4CCF-9393-E48C754B6E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豊川市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186775</v>
      </c>
      <c r="AM8" s="42"/>
      <c r="AN8" s="42"/>
      <c r="AO8" s="42"/>
      <c r="AP8" s="42"/>
      <c r="AQ8" s="42"/>
      <c r="AR8" s="42"/>
      <c r="AS8" s="42"/>
      <c r="AT8" s="35">
        <f>データ!T6</f>
        <v>161.13999999999999</v>
      </c>
      <c r="AU8" s="35"/>
      <c r="AV8" s="35"/>
      <c r="AW8" s="35"/>
      <c r="AX8" s="35"/>
      <c r="AY8" s="35"/>
      <c r="AZ8" s="35"/>
      <c r="BA8" s="35"/>
      <c r="BB8" s="35">
        <f>データ!U6</f>
        <v>1159.0899999999999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67.400000000000006</v>
      </c>
      <c r="J10" s="35"/>
      <c r="K10" s="35"/>
      <c r="L10" s="35"/>
      <c r="M10" s="35"/>
      <c r="N10" s="35"/>
      <c r="O10" s="35"/>
      <c r="P10" s="35">
        <f>データ!P6</f>
        <v>81.98</v>
      </c>
      <c r="Q10" s="35"/>
      <c r="R10" s="35"/>
      <c r="S10" s="35"/>
      <c r="T10" s="35"/>
      <c r="U10" s="35"/>
      <c r="V10" s="35"/>
      <c r="W10" s="35">
        <f>データ!Q6</f>
        <v>87.61</v>
      </c>
      <c r="X10" s="35"/>
      <c r="Y10" s="35"/>
      <c r="Z10" s="35"/>
      <c r="AA10" s="35"/>
      <c r="AB10" s="35"/>
      <c r="AC10" s="35"/>
      <c r="AD10" s="42">
        <f>データ!R6</f>
        <v>1991</v>
      </c>
      <c r="AE10" s="42"/>
      <c r="AF10" s="42"/>
      <c r="AG10" s="42"/>
      <c r="AH10" s="42"/>
      <c r="AI10" s="42"/>
      <c r="AJ10" s="42"/>
      <c r="AK10" s="2"/>
      <c r="AL10" s="42">
        <f>データ!V6</f>
        <v>152702</v>
      </c>
      <c r="AM10" s="42"/>
      <c r="AN10" s="42"/>
      <c r="AO10" s="42"/>
      <c r="AP10" s="42"/>
      <c r="AQ10" s="42"/>
      <c r="AR10" s="42"/>
      <c r="AS10" s="42"/>
      <c r="AT10" s="35">
        <f>データ!W6</f>
        <v>31.86</v>
      </c>
      <c r="AU10" s="35"/>
      <c r="AV10" s="35"/>
      <c r="AW10" s="35"/>
      <c r="AX10" s="35"/>
      <c r="AY10" s="35"/>
      <c r="AZ10" s="35"/>
      <c r="BA10" s="35"/>
      <c r="BB10" s="35">
        <f>データ!X6</f>
        <v>4792.91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1"/>
      <c r="BN59" s="71"/>
      <c r="BO59" s="71"/>
      <c r="BP59" s="71"/>
      <c r="BQ59" s="71"/>
      <c r="BR59" s="71"/>
      <c r="BS59" s="71"/>
      <c r="BT59" s="71"/>
      <c r="BU59" s="71"/>
      <c r="BV59" s="71"/>
      <c r="BW59" s="71"/>
      <c r="BX59" s="71"/>
      <c r="BY59" s="71"/>
      <c r="BZ59" s="7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3"/>
      <c r="BM60" s="71"/>
      <c r="BN60" s="71"/>
      <c r="BO60" s="71"/>
      <c r="BP60" s="71"/>
      <c r="BQ60" s="71"/>
      <c r="BR60" s="71"/>
      <c r="BS60" s="71"/>
      <c r="BT60" s="71"/>
      <c r="BU60" s="71"/>
      <c r="BV60" s="71"/>
      <c r="BW60" s="71"/>
      <c r="BX60" s="71"/>
      <c r="BY60" s="71"/>
      <c r="BZ60" s="7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3"/>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Mb7tQija265neNWg8UFDatXbCxzsmy75SDwfe26kKqeLq6gnCbbjdb+/SJ8vqkcpP94PNRsAQrgjnW2NBJr1w==" saltValue="5hQ7JV/WGw3ycu6QCOz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232076</v>
      </c>
      <c r="D6" s="19">
        <f t="shared" si="3"/>
        <v>46</v>
      </c>
      <c r="E6" s="19">
        <f t="shared" si="3"/>
        <v>17</v>
      </c>
      <c r="F6" s="19">
        <f t="shared" si="3"/>
        <v>1</v>
      </c>
      <c r="G6" s="19">
        <f t="shared" si="3"/>
        <v>0</v>
      </c>
      <c r="H6" s="19" t="str">
        <f t="shared" si="3"/>
        <v>愛知県　豊川市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67.400000000000006</v>
      </c>
      <c r="P6" s="20">
        <f t="shared" si="3"/>
        <v>81.98</v>
      </c>
      <c r="Q6" s="20">
        <f t="shared" si="3"/>
        <v>87.61</v>
      </c>
      <c r="R6" s="20">
        <f t="shared" si="3"/>
        <v>1991</v>
      </c>
      <c r="S6" s="20">
        <f t="shared" si="3"/>
        <v>186775</v>
      </c>
      <c r="T6" s="20">
        <f t="shared" si="3"/>
        <v>161.13999999999999</v>
      </c>
      <c r="U6" s="20">
        <f t="shared" si="3"/>
        <v>1159.0899999999999</v>
      </c>
      <c r="V6" s="20">
        <f t="shared" si="3"/>
        <v>152702</v>
      </c>
      <c r="W6" s="20">
        <f t="shared" si="3"/>
        <v>31.86</v>
      </c>
      <c r="X6" s="20">
        <f t="shared" si="3"/>
        <v>4792.91</v>
      </c>
      <c r="Y6" s="21" t="str">
        <f>IF(Y7="",NA(),Y7)</f>
        <v>-</v>
      </c>
      <c r="Z6" s="21" t="str">
        <f t="shared" ref="Z6:AH6" si="4">IF(Z7="",NA(),Z7)</f>
        <v>-</v>
      </c>
      <c r="AA6" s="21">
        <f t="shared" si="4"/>
        <v>107.05</v>
      </c>
      <c r="AB6" s="21">
        <f t="shared" si="4"/>
        <v>104.85</v>
      </c>
      <c r="AC6" s="21">
        <f t="shared" si="4"/>
        <v>104.5</v>
      </c>
      <c r="AD6" s="21" t="str">
        <f t="shared" si="4"/>
        <v>-</v>
      </c>
      <c r="AE6" s="21" t="str">
        <f t="shared" si="4"/>
        <v>-</v>
      </c>
      <c r="AF6" s="21">
        <f t="shared" si="4"/>
        <v>111.12</v>
      </c>
      <c r="AG6" s="21">
        <f t="shared" si="4"/>
        <v>109.58</v>
      </c>
      <c r="AH6" s="21">
        <f t="shared" si="4"/>
        <v>109.32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2.0699999999999998</v>
      </c>
      <c r="AR6" s="21">
        <f t="shared" si="5"/>
        <v>5.97</v>
      </c>
      <c r="AS6" s="21">
        <f t="shared" si="5"/>
        <v>1.54</v>
      </c>
      <c r="AT6" s="20" t="str">
        <f>IF(AT7="","",IF(AT7="-","【-】","【"&amp;SUBSTITUTE(TEXT(AT7,"#,##0.00"),"-","△")&amp;"】"))</f>
        <v>【3.09】</v>
      </c>
      <c r="AU6" s="21" t="str">
        <f>IF(AU7="",NA(),AU7)</f>
        <v>-</v>
      </c>
      <c r="AV6" s="21" t="str">
        <f t="shared" ref="AV6:BD6" si="6">IF(AV7="",NA(),AV7)</f>
        <v>-</v>
      </c>
      <c r="AW6" s="21">
        <f t="shared" si="6"/>
        <v>46.77</v>
      </c>
      <c r="AX6" s="21">
        <f t="shared" si="6"/>
        <v>48.24</v>
      </c>
      <c r="AY6" s="21">
        <f t="shared" si="6"/>
        <v>59.82</v>
      </c>
      <c r="AZ6" s="21" t="str">
        <f t="shared" si="6"/>
        <v>-</v>
      </c>
      <c r="BA6" s="21" t="str">
        <f t="shared" si="6"/>
        <v>-</v>
      </c>
      <c r="BB6" s="21">
        <f t="shared" si="6"/>
        <v>61.57</v>
      </c>
      <c r="BC6" s="21">
        <f t="shared" si="6"/>
        <v>60.82</v>
      </c>
      <c r="BD6" s="21">
        <f t="shared" si="6"/>
        <v>63.48</v>
      </c>
      <c r="BE6" s="20" t="str">
        <f>IF(BE7="","",IF(BE7="-","【-】","【"&amp;SUBSTITUTE(TEXT(BE7,"#,##0.00"),"-","△")&amp;"】"))</f>
        <v>【71.39】</v>
      </c>
      <c r="BF6" s="21" t="str">
        <f>IF(BF7="",NA(),BF7)</f>
        <v>-</v>
      </c>
      <c r="BG6" s="21" t="str">
        <f t="shared" ref="BG6:BO6" si="7">IF(BG7="",NA(),BG7)</f>
        <v>-</v>
      </c>
      <c r="BH6" s="21">
        <f t="shared" si="7"/>
        <v>806.66</v>
      </c>
      <c r="BI6" s="21">
        <f t="shared" si="7"/>
        <v>784.91</v>
      </c>
      <c r="BJ6" s="21">
        <f t="shared" si="7"/>
        <v>750.02</v>
      </c>
      <c r="BK6" s="21" t="str">
        <f t="shared" si="7"/>
        <v>-</v>
      </c>
      <c r="BL6" s="21" t="str">
        <f t="shared" si="7"/>
        <v>-</v>
      </c>
      <c r="BM6" s="21">
        <f t="shared" si="7"/>
        <v>867.39</v>
      </c>
      <c r="BN6" s="21">
        <f t="shared" si="7"/>
        <v>920.83</v>
      </c>
      <c r="BO6" s="21">
        <f t="shared" si="7"/>
        <v>874.02</v>
      </c>
      <c r="BP6" s="20" t="str">
        <f>IF(BP7="","",IF(BP7="-","【-】","【"&amp;SUBSTITUTE(TEXT(BP7,"#,##0.00"),"-","△")&amp;"】"))</f>
        <v>【669.11】</v>
      </c>
      <c r="BQ6" s="21" t="str">
        <f>IF(BQ7="",NA(),BQ7)</f>
        <v>-</v>
      </c>
      <c r="BR6" s="21" t="str">
        <f t="shared" ref="BR6:BZ6" si="8">IF(BR7="",NA(),BR7)</f>
        <v>-</v>
      </c>
      <c r="BS6" s="21">
        <f t="shared" si="8"/>
        <v>89.3</v>
      </c>
      <c r="BT6" s="21">
        <f t="shared" si="8"/>
        <v>89.05</v>
      </c>
      <c r="BU6" s="21">
        <f t="shared" si="8"/>
        <v>88.93</v>
      </c>
      <c r="BV6" s="21" t="str">
        <f t="shared" si="8"/>
        <v>-</v>
      </c>
      <c r="BW6" s="21" t="str">
        <f t="shared" si="8"/>
        <v>-</v>
      </c>
      <c r="BX6" s="21">
        <f t="shared" si="8"/>
        <v>100.91</v>
      </c>
      <c r="BY6" s="21">
        <f t="shared" si="8"/>
        <v>99.82</v>
      </c>
      <c r="BZ6" s="21">
        <f t="shared" si="8"/>
        <v>100.32</v>
      </c>
      <c r="CA6" s="20" t="str">
        <f>IF(CA7="","",IF(CA7="-","【-】","【"&amp;SUBSTITUTE(TEXT(CA7,"#,##0.00"),"-","△")&amp;"】"))</f>
        <v>【99.73】</v>
      </c>
      <c r="CB6" s="21" t="str">
        <f>IF(CB7="",NA(),CB7)</f>
        <v>-</v>
      </c>
      <c r="CC6" s="21" t="str">
        <f t="shared" ref="CC6:CK6" si="9">IF(CC7="",NA(),CC7)</f>
        <v>-</v>
      </c>
      <c r="CD6" s="21">
        <f t="shared" si="9"/>
        <v>138.11000000000001</v>
      </c>
      <c r="CE6" s="21">
        <f t="shared" si="9"/>
        <v>136.77000000000001</v>
      </c>
      <c r="CF6" s="21">
        <f t="shared" si="9"/>
        <v>137.68</v>
      </c>
      <c r="CG6" s="21" t="str">
        <f t="shared" si="9"/>
        <v>-</v>
      </c>
      <c r="CH6" s="21" t="str">
        <f t="shared" si="9"/>
        <v>-</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66.78</v>
      </c>
      <c r="CU6" s="21">
        <f t="shared" si="10"/>
        <v>67</v>
      </c>
      <c r="CV6" s="21">
        <f t="shared" si="10"/>
        <v>66.650000000000006</v>
      </c>
      <c r="CW6" s="20" t="str">
        <f>IF(CW7="","",IF(CW7="-","【-】","【"&amp;SUBSTITUTE(TEXT(CW7,"#,##0.00"),"-","△")&amp;"】"))</f>
        <v>【59.99】</v>
      </c>
      <c r="CX6" s="21" t="str">
        <f>IF(CX7="",NA(),CX7)</f>
        <v>-</v>
      </c>
      <c r="CY6" s="21" t="str">
        <f t="shared" ref="CY6:DG6" si="11">IF(CY7="",NA(),CY7)</f>
        <v>-</v>
      </c>
      <c r="CZ6" s="21">
        <f t="shared" si="11"/>
        <v>92.5</v>
      </c>
      <c r="DA6" s="21">
        <f t="shared" si="11"/>
        <v>92.75</v>
      </c>
      <c r="DB6" s="21">
        <f t="shared" si="11"/>
        <v>93.38</v>
      </c>
      <c r="DC6" s="21" t="str">
        <f t="shared" si="11"/>
        <v>-</v>
      </c>
      <c r="DD6" s="21" t="str">
        <f t="shared" si="11"/>
        <v>-</v>
      </c>
      <c r="DE6" s="21">
        <f t="shared" si="11"/>
        <v>94.06</v>
      </c>
      <c r="DF6" s="21">
        <f t="shared" si="11"/>
        <v>94.41</v>
      </c>
      <c r="DG6" s="21">
        <f t="shared" si="11"/>
        <v>94.43</v>
      </c>
      <c r="DH6" s="20" t="str">
        <f>IF(DH7="","",IF(DH7="-","【-】","【"&amp;SUBSTITUTE(TEXT(DH7,"#,##0.00"),"-","△")&amp;"】"))</f>
        <v>【95.72】</v>
      </c>
      <c r="DI6" s="21" t="str">
        <f>IF(DI7="",NA(),DI7)</f>
        <v>-</v>
      </c>
      <c r="DJ6" s="21" t="str">
        <f t="shared" ref="DJ6:DR6" si="12">IF(DJ7="",NA(),DJ7)</f>
        <v>-</v>
      </c>
      <c r="DK6" s="21">
        <f t="shared" si="12"/>
        <v>3.49</v>
      </c>
      <c r="DL6" s="21">
        <f t="shared" si="12"/>
        <v>6.89</v>
      </c>
      <c r="DM6" s="21">
        <f t="shared" si="12"/>
        <v>10.19</v>
      </c>
      <c r="DN6" s="21" t="str">
        <f t="shared" si="12"/>
        <v>-</v>
      </c>
      <c r="DO6" s="21" t="str">
        <f t="shared" si="12"/>
        <v>-</v>
      </c>
      <c r="DP6" s="21">
        <f t="shared" si="12"/>
        <v>34.33</v>
      </c>
      <c r="DQ6" s="21">
        <f t="shared" si="12"/>
        <v>34.15</v>
      </c>
      <c r="DR6" s="21">
        <f t="shared" si="12"/>
        <v>35.53</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5.1100000000000003</v>
      </c>
      <c r="EB6" s="21">
        <f t="shared" si="13"/>
        <v>5.18</v>
      </c>
      <c r="EC6" s="21">
        <f t="shared" si="13"/>
        <v>6.01</v>
      </c>
      <c r="ED6" s="20" t="str">
        <f>IF(ED7="","",IF(ED7="-","【-】","【"&amp;SUBSTITUTE(TEXT(ED7,"#,##0.00"),"-","△")&amp;"】"))</f>
        <v>【6.54】</v>
      </c>
      <c r="EE6" s="21" t="str">
        <f>IF(EE7="",NA(),EE7)</f>
        <v>-</v>
      </c>
      <c r="EF6" s="21" t="str">
        <f t="shared" ref="EF6:EN6" si="14">IF(EF7="",NA(),EF7)</f>
        <v>-</v>
      </c>
      <c r="EG6" s="21">
        <f t="shared" si="14"/>
        <v>0.09</v>
      </c>
      <c r="EH6" s="21">
        <f t="shared" si="14"/>
        <v>0.09</v>
      </c>
      <c r="EI6" s="21">
        <f t="shared" si="14"/>
        <v>0.09</v>
      </c>
      <c r="EJ6" s="21" t="str">
        <f t="shared" si="14"/>
        <v>-</v>
      </c>
      <c r="EK6" s="21" t="str">
        <f t="shared" si="14"/>
        <v>-</v>
      </c>
      <c r="EL6" s="21">
        <f t="shared" si="14"/>
        <v>0.21</v>
      </c>
      <c r="EM6" s="21">
        <f t="shared" si="14"/>
        <v>0.33</v>
      </c>
      <c r="EN6" s="21">
        <f t="shared" si="14"/>
        <v>0.22</v>
      </c>
      <c r="EO6" s="20" t="str">
        <f>IF(EO7="","",IF(EO7="-","【-】","【"&amp;SUBSTITUTE(TEXT(EO7,"#,##0.00"),"-","△")&amp;"】"))</f>
        <v>【0.24】</v>
      </c>
    </row>
    <row r="7" spans="1:148" s="22" customFormat="1" x14ac:dyDescent="0.15">
      <c r="A7" s="14"/>
      <c r="B7" s="23">
        <v>2021</v>
      </c>
      <c r="C7" s="23">
        <v>232076</v>
      </c>
      <c r="D7" s="23">
        <v>46</v>
      </c>
      <c r="E7" s="23">
        <v>17</v>
      </c>
      <c r="F7" s="23">
        <v>1</v>
      </c>
      <c r="G7" s="23">
        <v>0</v>
      </c>
      <c r="H7" s="23" t="s">
        <v>96</v>
      </c>
      <c r="I7" s="23" t="s">
        <v>97</v>
      </c>
      <c r="J7" s="23" t="s">
        <v>98</v>
      </c>
      <c r="K7" s="23" t="s">
        <v>99</v>
      </c>
      <c r="L7" s="23" t="s">
        <v>100</v>
      </c>
      <c r="M7" s="23" t="s">
        <v>101</v>
      </c>
      <c r="N7" s="24" t="s">
        <v>102</v>
      </c>
      <c r="O7" s="24">
        <v>67.400000000000006</v>
      </c>
      <c r="P7" s="24">
        <v>81.98</v>
      </c>
      <c r="Q7" s="24">
        <v>87.61</v>
      </c>
      <c r="R7" s="24">
        <v>1991</v>
      </c>
      <c r="S7" s="24">
        <v>186775</v>
      </c>
      <c r="T7" s="24">
        <v>161.13999999999999</v>
      </c>
      <c r="U7" s="24">
        <v>1159.0899999999999</v>
      </c>
      <c r="V7" s="24">
        <v>152702</v>
      </c>
      <c r="W7" s="24">
        <v>31.86</v>
      </c>
      <c r="X7" s="24">
        <v>4792.91</v>
      </c>
      <c r="Y7" s="24" t="s">
        <v>102</v>
      </c>
      <c r="Z7" s="24" t="s">
        <v>102</v>
      </c>
      <c r="AA7" s="24">
        <v>107.05</v>
      </c>
      <c r="AB7" s="24">
        <v>104.85</v>
      </c>
      <c r="AC7" s="24">
        <v>104.5</v>
      </c>
      <c r="AD7" s="24" t="s">
        <v>102</v>
      </c>
      <c r="AE7" s="24" t="s">
        <v>102</v>
      </c>
      <c r="AF7" s="24">
        <v>111.12</v>
      </c>
      <c r="AG7" s="24">
        <v>109.58</v>
      </c>
      <c r="AH7" s="24">
        <v>109.32</v>
      </c>
      <c r="AI7" s="24">
        <v>107.02</v>
      </c>
      <c r="AJ7" s="24" t="s">
        <v>102</v>
      </c>
      <c r="AK7" s="24" t="s">
        <v>102</v>
      </c>
      <c r="AL7" s="24">
        <v>0</v>
      </c>
      <c r="AM7" s="24">
        <v>0</v>
      </c>
      <c r="AN7" s="24">
        <v>0</v>
      </c>
      <c r="AO7" s="24" t="s">
        <v>102</v>
      </c>
      <c r="AP7" s="24" t="s">
        <v>102</v>
      </c>
      <c r="AQ7" s="24">
        <v>2.0699999999999998</v>
      </c>
      <c r="AR7" s="24">
        <v>5.97</v>
      </c>
      <c r="AS7" s="24">
        <v>1.54</v>
      </c>
      <c r="AT7" s="24">
        <v>3.09</v>
      </c>
      <c r="AU7" s="24" t="s">
        <v>102</v>
      </c>
      <c r="AV7" s="24" t="s">
        <v>102</v>
      </c>
      <c r="AW7" s="24">
        <v>46.77</v>
      </c>
      <c r="AX7" s="24">
        <v>48.24</v>
      </c>
      <c r="AY7" s="24">
        <v>59.82</v>
      </c>
      <c r="AZ7" s="24" t="s">
        <v>102</v>
      </c>
      <c r="BA7" s="24" t="s">
        <v>102</v>
      </c>
      <c r="BB7" s="24">
        <v>61.57</v>
      </c>
      <c r="BC7" s="24">
        <v>60.82</v>
      </c>
      <c r="BD7" s="24">
        <v>63.48</v>
      </c>
      <c r="BE7" s="24">
        <v>71.39</v>
      </c>
      <c r="BF7" s="24" t="s">
        <v>102</v>
      </c>
      <c r="BG7" s="24" t="s">
        <v>102</v>
      </c>
      <c r="BH7" s="24">
        <v>806.66</v>
      </c>
      <c r="BI7" s="24">
        <v>784.91</v>
      </c>
      <c r="BJ7" s="24">
        <v>750.02</v>
      </c>
      <c r="BK7" s="24" t="s">
        <v>102</v>
      </c>
      <c r="BL7" s="24" t="s">
        <v>102</v>
      </c>
      <c r="BM7" s="24">
        <v>867.39</v>
      </c>
      <c r="BN7" s="24">
        <v>920.83</v>
      </c>
      <c r="BO7" s="24">
        <v>874.02</v>
      </c>
      <c r="BP7" s="24">
        <v>669.11</v>
      </c>
      <c r="BQ7" s="24" t="s">
        <v>102</v>
      </c>
      <c r="BR7" s="24" t="s">
        <v>102</v>
      </c>
      <c r="BS7" s="24">
        <v>89.3</v>
      </c>
      <c r="BT7" s="24">
        <v>89.05</v>
      </c>
      <c r="BU7" s="24">
        <v>88.93</v>
      </c>
      <c r="BV7" s="24" t="s">
        <v>102</v>
      </c>
      <c r="BW7" s="24" t="s">
        <v>102</v>
      </c>
      <c r="BX7" s="24">
        <v>100.91</v>
      </c>
      <c r="BY7" s="24">
        <v>99.82</v>
      </c>
      <c r="BZ7" s="24">
        <v>100.32</v>
      </c>
      <c r="CA7" s="24">
        <v>99.73</v>
      </c>
      <c r="CB7" s="24" t="s">
        <v>102</v>
      </c>
      <c r="CC7" s="24" t="s">
        <v>102</v>
      </c>
      <c r="CD7" s="24">
        <v>138.11000000000001</v>
      </c>
      <c r="CE7" s="24">
        <v>136.77000000000001</v>
      </c>
      <c r="CF7" s="24">
        <v>137.68</v>
      </c>
      <c r="CG7" s="24" t="s">
        <v>102</v>
      </c>
      <c r="CH7" s="24" t="s">
        <v>102</v>
      </c>
      <c r="CI7" s="24">
        <v>158.04</v>
      </c>
      <c r="CJ7" s="24">
        <v>156.77000000000001</v>
      </c>
      <c r="CK7" s="24">
        <v>157.63999999999999</v>
      </c>
      <c r="CL7" s="24">
        <v>134.97999999999999</v>
      </c>
      <c r="CM7" s="24" t="s">
        <v>102</v>
      </c>
      <c r="CN7" s="24" t="s">
        <v>102</v>
      </c>
      <c r="CO7" s="24" t="s">
        <v>102</v>
      </c>
      <c r="CP7" s="24" t="s">
        <v>102</v>
      </c>
      <c r="CQ7" s="24" t="s">
        <v>102</v>
      </c>
      <c r="CR7" s="24" t="s">
        <v>102</v>
      </c>
      <c r="CS7" s="24" t="s">
        <v>102</v>
      </c>
      <c r="CT7" s="24">
        <v>66.78</v>
      </c>
      <c r="CU7" s="24">
        <v>67</v>
      </c>
      <c r="CV7" s="24">
        <v>66.650000000000006</v>
      </c>
      <c r="CW7" s="24">
        <v>59.99</v>
      </c>
      <c r="CX7" s="24" t="s">
        <v>102</v>
      </c>
      <c r="CY7" s="24" t="s">
        <v>102</v>
      </c>
      <c r="CZ7" s="24">
        <v>92.5</v>
      </c>
      <c r="DA7" s="24">
        <v>92.75</v>
      </c>
      <c r="DB7" s="24">
        <v>93.38</v>
      </c>
      <c r="DC7" s="24" t="s">
        <v>102</v>
      </c>
      <c r="DD7" s="24" t="s">
        <v>102</v>
      </c>
      <c r="DE7" s="24">
        <v>94.06</v>
      </c>
      <c r="DF7" s="24">
        <v>94.41</v>
      </c>
      <c r="DG7" s="24">
        <v>94.43</v>
      </c>
      <c r="DH7" s="24">
        <v>95.72</v>
      </c>
      <c r="DI7" s="24" t="s">
        <v>102</v>
      </c>
      <c r="DJ7" s="24" t="s">
        <v>102</v>
      </c>
      <c r="DK7" s="24">
        <v>3.49</v>
      </c>
      <c r="DL7" s="24">
        <v>6.89</v>
      </c>
      <c r="DM7" s="24">
        <v>10.19</v>
      </c>
      <c r="DN7" s="24" t="s">
        <v>102</v>
      </c>
      <c r="DO7" s="24" t="s">
        <v>102</v>
      </c>
      <c r="DP7" s="24">
        <v>34.33</v>
      </c>
      <c r="DQ7" s="24">
        <v>34.15</v>
      </c>
      <c r="DR7" s="24">
        <v>35.53</v>
      </c>
      <c r="DS7" s="24">
        <v>38.17</v>
      </c>
      <c r="DT7" s="24" t="s">
        <v>102</v>
      </c>
      <c r="DU7" s="24" t="s">
        <v>102</v>
      </c>
      <c r="DV7" s="24">
        <v>0</v>
      </c>
      <c r="DW7" s="24">
        <v>0</v>
      </c>
      <c r="DX7" s="24">
        <v>0</v>
      </c>
      <c r="DY7" s="24" t="s">
        <v>102</v>
      </c>
      <c r="DZ7" s="24" t="s">
        <v>102</v>
      </c>
      <c r="EA7" s="24">
        <v>5.1100000000000003</v>
      </c>
      <c r="EB7" s="24">
        <v>5.18</v>
      </c>
      <c r="EC7" s="24">
        <v>6.01</v>
      </c>
      <c r="ED7" s="24">
        <v>6.54</v>
      </c>
      <c r="EE7" s="24" t="s">
        <v>102</v>
      </c>
      <c r="EF7" s="24" t="s">
        <v>102</v>
      </c>
      <c r="EG7" s="24">
        <v>0.09</v>
      </c>
      <c r="EH7" s="24">
        <v>0.09</v>
      </c>
      <c r="EI7" s="24">
        <v>0.09</v>
      </c>
      <c r="EJ7" s="24" t="s">
        <v>102</v>
      </c>
      <c r="EK7" s="24" t="s">
        <v>102</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2023-01-20T03:31:19Z</cp:lastPrinted>
  <dcterms:created xsi:type="dcterms:W3CDTF">2023-01-12T23:31:28Z</dcterms:created>
  <dcterms:modified xsi:type="dcterms:W3CDTF">2023-01-26T06:04:57Z</dcterms:modified>
  <cp:category/>
</cp:coreProperties>
</file>