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5E9D3515-5295-4F5D-8C1D-AF1C9642259E}" xr6:coauthVersionLast="47" xr6:coauthVersionMax="47" xr10:uidLastSave="{00000000-0000-0000-0000-000000000000}"/>
  <workbookProtection workbookAlgorithmName="SHA-512" workbookHashValue="Yuml5SPFnqsfU9awQjXB6hYqqtTikOYaSQ9iRMqt5xZedvgQWu1uRedoxFveYFivRMWY9QdPw0SnesLMKTwr+Q==" workbookSaltValue="iFej6DAQaP7xffj74jS5YQ==" workbookSpinCount="100000" lockStructure="1"/>
  <bookViews>
    <workbookView xWindow="9" yWindow="1346" windowWidth="19328"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FH79" i="4"/>
  <c r="CS79" i="4"/>
  <c r="BZ79" i="4"/>
  <c r="AN79" i="4"/>
  <c r="U79" i="4"/>
  <c r="MN56" i="4"/>
  <c r="LJ56" i="4"/>
  <c r="KU56" i="4"/>
  <c r="KF56" i="4"/>
  <c r="IZ56" i="4"/>
  <c r="IK56" i="4"/>
  <c r="HV56" i="4"/>
  <c r="HG56" i="4"/>
  <c r="GR56" i="4"/>
  <c r="EH56" i="4"/>
  <c r="DS56" i="4"/>
  <c r="BX56" i="4"/>
  <c r="BI56" i="4"/>
  <c r="AT56" i="4"/>
  <c r="P56" i="4"/>
  <c r="MN55" i="4"/>
  <c r="LY55" i="4"/>
  <c r="LJ55" i="4"/>
  <c r="KU55" i="4"/>
  <c r="KF55" i="4"/>
  <c r="IZ55" i="4"/>
  <c r="HG55" i="4"/>
  <c r="GR55" i="4"/>
  <c r="EW55" i="4"/>
  <c r="EH55" i="4"/>
  <c r="DS55" i="4"/>
  <c r="BX55" i="4"/>
  <c r="BI55" i="4"/>
  <c r="AE55" i="4"/>
  <c r="P55" i="4"/>
  <c r="MN34" i="4"/>
  <c r="LJ34" i="4"/>
  <c r="KU34" i="4"/>
  <c r="KF34" i="4"/>
  <c r="IZ34" i="4"/>
  <c r="IK34" i="4"/>
  <c r="HV34" i="4"/>
  <c r="HG34" i="4"/>
  <c r="GR34" i="4"/>
  <c r="EH34" i="4"/>
  <c r="DS34" i="4"/>
  <c r="BX34" i="4"/>
  <c r="BI34" i="4"/>
  <c r="AT34" i="4"/>
  <c r="P34" i="4"/>
  <c r="MN33" i="4"/>
  <c r="LY33" i="4"/>
  <c r="LJ33" i="4"/>
  <c r="KU33" i="4"/>
  <c r="KF33" i="4"/>
  <c r="IZ33" i="4"/>
  <c r="HG33" i="4"/>
  <c r="GR33" i="4"/>
  <c r="EW33" i="4"/>
  <c r="EH33" i="4"/>
  <c r="DS33" i="4"/>
  <c r="BX33" i="4"/>
  <c r="BI33" i="4"/>
  <c r="AE33" i="4"/>
  <c r="P33" i="4"/>
  <c r="LP12" i="4"/>
  <c r="FZ12" i="4"/>
  <c r="EG12" i="4"/>
  <c r="CN12" i="4"/>
  <c r="AU12" i="4"/>
  <c r="B12" i="4"/>
  <c r="LP10" i="4"/>
  <c r="JW10" i="4"/>
  <c r="EG10" i="4"/>
  <c r="CN10" i="4"/>
  <c r="LP8" i="4"/>
  <c r="JW8" i="4"/>
  <c r="ID8" i="4"/>
  <c r="FZ8" i="4"/>
  <c r="EG8" i="4"/>
  <c r="B8" i="4"/>
  <c r="B6" i="4"/>
  <c r="MH78" i="4" l="1"/>
  <c r="IZ54" i="4"/>
  <c r="IZ32" i="4"/>
  <c r="FL32" i="4"/>
  <c r="CS78" i="4"/>
  <c r="BX54" i="4"/>
  <c r="BX32" i="4"/>
  <c r="MN32" i="4"/>
  <c r="MN54" i="4"/>
  <c r="HM78" i="4"/>
  <c r="FL54" i="4"/>
  <c r="C11" i="5"/>
  <c r="D11" i="5"/>
  <c r="E11" i="5"/>
  <c r="B11" i="5"/>
  <c r="FH78" i="4" l="1"/>
  <c r="DS54" i="4"/>
  <c r="DS32" i="4"/>
  <c r="AN78" i="4"/>
  <c r="KU54" i="4"/>
  <c r="KU32" i="4"/>
  <c r="HG32" i="4"/>
  <c r="AE54" i="4"/>
  <c r="KC78" i="4"/>
  <c r="HG54" i="4"/>
  <c r="AE32" i="4"/>
  <c r="JJ78" i="4"/>
  <c r="GR54" i="4"/>
  <c r="GR32" i="4"/>
  <c r="DD54" i="4"/>
  <c r="DD32" i="4"/>
  <c r="U78" i="4"/>
  <c r="P54" i="4"/>
  <c r="P32" i="4"/>
  <c r="EO78" i="4"/>
  <c r="KF54" i="4"/>
  <c r="KF32" i="4"/>
  <c r="LY54" i="4"/>
  <c r="LY32" i="4"/>
  <c r="LO78" i="4"/>
  <c r="GT78" i="4"/>
  <c r="EW54" i="4"/>
  <c r="EW32" i="4"/>
  <c r="BI32" i="4"/>
  <c r="IK54" i="4"/>
  <c r="IK32" i="4"/>
  <c r="BZ78" i="4"/>
  <c r="BI54" i="4"/>
  <c r="BG78" i="4"/>
  <c r="AT54" i="4"/>
  <c r="AT32" i="4"/>
  <c r="LJ54" i="4"/>
  <c r="LJ32" i="4"/>
  <c r="KV78" i="4"/>
  <c r="HV54" i="4"/>
  <c r="HV32" i="4"/>
  <c r="GA78" i="4"/>
  <c r="EH54" i="4"/>
  <c r="EH32" i="4"/>
</calcChain>
</file>

<file path=xl/sharedStrings.xml><?xml version="1.0" encoding="utf-8"?>
<sst xmlns="http://schemas.openxmlformats.org/spreadsheetml/2006/main" count="327" uniqueCount="191">
  <si>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</si>
  <si>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</si>
  <si>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</si>
  <si>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</si>
  <si>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</si>
  <si>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</si>
  <si>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</si>
  <si>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</si>
  <si>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</si>
  <si>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</si>
  <si>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</si>
  <si>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</si>
  <si>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</si>
  <si>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</si>
  <si>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</si>
  <si>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</si>
  <si>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</si>
  <si>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</si>
  <si>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</si>
  <si>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</si>
  <si>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</si>
  <si>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</si>
  <si>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</si>
  <si>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</si>
  <si>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</si>
  <si>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</si>
  <si>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</si>
  <si>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</si>
  <si>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</si>
  <si>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</si>
  <si>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</si>
  <si>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</si>
  <si>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</si>
  <si>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</si>
  <si>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</si>
  <si>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</si>
  <si>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</si>
  <si>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</si>
  <si>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</si>
  <si>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</si>
  <si>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</si>
  <si>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</si>
  <si>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</si>
  <si>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</si>
  <si>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</si>
  <si>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</si>
  <si>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</si>
  <si>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</si>
  <si>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</si>
  <si>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</si>
  <si>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</si>
  <si>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</si>
  <si>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</si>
  <si>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</si>
  <si>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</si>
  <si>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</si>
  <si>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</si>
  <si>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</si>
  <si>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</si>
  <si>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</si>
  <si>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</si>
  <si>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</si>
  <si>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</si>
  <si>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</si>
  <si>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</si>
  <si>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</si>
  <si>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</si>
  <si>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</si>
  <si>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</si>
  <si>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</si>
  <si>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</si>
  <si>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</si>
  <si>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</si>
  <si>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</si>
  <si>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</si>
  <si>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</si>
  <si>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</si>
  <si>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</si>
  <si>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</si>
  <si>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</si>
  <si>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</si>
  <si>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</si>
  <si>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</si>
  <si>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</si>
  <si>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</si>
  <si>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</si>
  <si>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</si>
  <si>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</si>
  <si>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</si>
  <si>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</si>
  <si>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</si>
  <si>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</si>
  <si>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</si>
  <si>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</si>
  <si>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</si>
  <si>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</si>
  <si>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</si>
  <si>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</si>
  <si>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</si>
  <si>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</si>
  <si>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</si>
  <si>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</si>
  <si>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</si>
  <si>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</si>
  <si>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</si>
  <si>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</si>
  <si>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</si>
  <si>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</si>
  <si>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</si>
  <si>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</si>
  <si>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</si>
  <si>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</si>
  <si>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</si>
  <si>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</si>
  <si>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</si>
  <si>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</si>
  <si>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</si>
  <si>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</si>
  <si>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</si>
  <si>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</si>
  <si>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</si>
  <si>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</si>
  <si>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</si>
  <si>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</si>
  <si>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</si>
  <si>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</si>
  <si>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</si>
  <si>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</si>
  <si>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</si>
  <si>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</si>
  <si>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</si>
  <si>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</si>
  <si>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</si>
  <si>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</si>
  <si>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</si>
  <si>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</si>
  <si>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</si>
  <si>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</si>
  <si>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</si>
  <si>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</si>
  <si>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</si>
  <si>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</si>
  <si>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</si>
  <si>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</si>
  <si>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</si>
  <si>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</si>
  <si>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</si>
  <si>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</si>
  <si>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</si>
  <si>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</si>
  <si>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</si>
  <si>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</si>
  <si>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</si>
  <si>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</si>
  <si>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</si>
  <si>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</si>
  <si>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</si>
  <si>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</si>
  <si>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</si>
  <si>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当該値(N-3)</t>
    <phoneticPr fontId="5"/>
  </si>
  <si>
    <t>当該値(N)</t>
    <phoneticPr fontId="5"/>
  </si>
  <si>
    <t>当該値(N-2)</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</si>
  <si>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</si>
  <si>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</si>
  <si>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</si>
  <si>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</si>
  <si>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</si>
  <si>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</si>
  <si>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</si>
  <si>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</si>
  <si>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</si>
  <si>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</si>
  <si>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</si>
  <si>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</si>
  <si>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300床以上～400床未満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</si>
  <si>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</si>
  <si>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</si>
  <si>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</si>
  <si>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</si>
  <si>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</si>
  <si>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</si>
  <si>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</si>
  <si>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</si>
  <si>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</si>
  <si>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</si>
  <si>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</si>
  <si>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</si>
  <si>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当院は、病院の基本理念である「温かな心のこもった医療」の提供に努め、西三河南部西医療圏に属する中核病院として、地域における二次救急医療機関の役割を担っている。
令和３年度も依然として新型コロナウイルス感染症が蔓延する中で、当院は協力医療機関として、保健所から要請のあった中等症・軽症の入院患者を受け入れた。また、新型コロナウイルス感染症のワクチンの個別接種を令和３年５月から開始し、令和３年度は延べ５，８７２回の接種を行い、ワクチン接種の促進に努めた。</t>
    <rPh sb="0" eb="2">
      <t>トウイン</t>
    </rPh>
    <rPh sb="4" eb="6">
      <t>ビョウイン</t>
    </rPh>
    <rPh sb="7" eb="9">
      <t>キホン</t>
    </rPh>
    <rPh sb="9" eb="11">
      <t>リネン</t>
    </rPh>
    <rPh sb="15" eb="16">
      <t>アタタ</t>
    </rPh>
    <rPh sb="18" eb="19">
      <t>ココロ</t>
    </rPh>
    <rPh sb="24" eb="26">
      <t>イリョウ</t>
    </rPh>
    <rPh sb="28" eb="30">
      <t>テイキョウ</t>
    </rPh>
    <rPh sb="31" eb="32">
      <t>ツト</t>
    </rPh>
    <rPh sb="34" eb="37">
      <t>ニシミカワ</t>
    </rPh>
    <rPh sb="37" eb="39">
      <t>ナンブ</t>
    </rPh>
    <rPh sb="39" eb="40">
      <t>ニシ</t>
    </rPh>
    <rPh sb="40" eb="42">
      <t>イリョウ</t>
    </rPh>
    <rPh sb="42" eb="43">
      <t>ケン</t>
    </rPh>
    <rPh sb="44" eb="45">
      <t>ゾク</t>
    </rPh>
    <rPh sb="47" eb="49">
      <t>チュウカク</t>
    </rPh>
    <rPh sb="49" eb="51">
      <t>ビョウイン</t>
    </rPh>
    <rPh sb="55" eb="57">
      <t>チイキ</t>
    </rPh>
    <rPh sb="61" eb="63">
      <t>ニジ</t>
    </rPh>
    <rPh sb="63" eb="65">
      <t>キュウキュウ</t>
    </rPh>
    <rPh sb="65" eb="67">
      <t>イリョウ</t>
    </rPh>
    <rPh sb="67" eb="69">
      <t>キカン</t>
    </rPh>
    <rPh sb="70" eb="72">
      <t>ヤクワリ</t>
    </rPh>
    <rPh sb="73" eb="74">
      <t>ニナ</t>
    </rPh>
    <rPh sb="80" eb="82">
      <t>レイワ</t>
    </rPh>
    <rPh sb="83" eb="84">
      <t>ネン</t>
    </rPh>
    <rPh sb="84" eb="85">
      <t>ド</t>
    </rPh>
    <rPh sb="86" eb="88">
      <t>イゼン</t>
    </rPh>
    <rPh sb="91" eb="93">
      <t>シンガタ</t>
    </rPh>
    <rPh sb="100" eb="103">
      <t>カンセンショウ</t>
    </rPh>
    <rPh sb="104" eb="106">
      <t>マンエン</t>
    </rPh>
    <rPh sb="108" eb="109">
      <t>ナカ</t>
    </rPh>
    <rPh sb="111" eb="113">
      <t>トウイン</t>
    </rPh>
    <rPh sb="114" eb="116">
      <t>キョウリョク</t>
    </rPh>
    <rPh sb="116" eb="118">
      <t>イリョウ</t>
    </rPh>
    <rPh sb="118" eb="120">
      <t>キカン</t>
    </rPh>
    <rPh sb="124" eb="127">
      <t>ホケンショ</t>
    </rPh>
    <rPh sb="129" eb="131">
      <t>ヨウセイ</t>
    </rPh>
    <rPh sb="135" eb="137">
      <t>チュウトウ</t>
    </rPh>
    <rPh sb="137" eb="138">
      <t>ショウ</t>
    </rPh>
    <rPh sb="139" eb="141">
      <t>ケイショウ</t>
    </rPh>
    <rPh sb="142" eb="144">
      <t>ニュウイン</t>
    </rPh>
    <rPh sb="144" eb="146">
      <t>カンジャ</t>
    </rPh>
    <rPh sb="147" eb="148">
      <t>ウ</t>
    </rPh>
    <rPh sb="149" eb="150">
      <t>イ</t>
    </rPh>
    <rPh sb="156" eb="158">
      <t>シンガタ</t>
    </rPh>
    <rPh sb="165" eb="168">
      <t>カンセンショウ</t>
    </rPh>
    <rPh sb="174" eb="176">
      <t>コベツ</t>
    </rPh>
    <rPh sb="176" eb="178">
      <t>セッシュ</t>
    </rPh>
    <rPh sb="179" eb="181">
      <t>レイワ</t>
    </rPh>
    <rPh sb="182" eb="183">
      <t>ネン</t>
    </rPh>
    <rPh sb="184" eb="185">
      <t>ツキ</t>
    </rPh>
    <rPh sb="187" eb="189">
      <t>カイシ</t>
    </rPh>
    <rPh sb="191" eb="193">
      <t>レイワ</t>
    </rPh>
    <rPh sb="194" eb="195">
      <t>ネン</t>
    </rPh>
    <rPh sb="195" eb="196">
      <t>ド</t>
    </rPh>
    <rPh sb="197" eb="198">
      <t>ノ</t>
    </rPh>
    <rPh sb="204" eb="205">
      <t>カイ</t>
    </rPh>
    <rPh sb="206" eb="208">
      <t>セッシュ</t>
    </rPh>
    <rPh sb="209" eb="210">
      <t>オコナ</t>
    </rPh>
    <rPh sb="216" eb="218">
      <t>セッシュ</t>
    </rPh>
    <rPh sb="219" eb="221">
      <t>ソクシン</t>
    </rPh>
    <rPh sb="222" eb="223">
      <t>ツト</t>
    </rPh>
    <phoneticPr fontId="5"/>
  </si>
  <si>
    <t>令和３年度は新型コロナウイルス感染症の一時的な収束等があり、入院、外来ともに患者数が増加し医業収益が前年度比１５パーセントほど増加したため、④病床利用率は前年度比７．１パーセント、②医業収支比率は前年度比７．８パーセントの上昇となった。また、新型コロナウイルス感染症に関する診療報酬上の特例措置によって、⑥外来患者１人１日当たり収益は前年度に引き続き増加した。また、一般会計からの基準外繰入金３００，０００千円、新型コロナウイルス感染症関連の補助金の受入れによって医業外収益が前年度比１８パーセントほど増加したため、①経常収支比率も１０１．１パーセントと１００パーセントを上回った。
なお、一般会計からの基準外繰入金の受入れが令和８年度で終了することや新型コロナウイルス感染症関連の補助金が臨時的な措置であることを踏まえると、更なる②医業収支比率の改善が必要である。令和４年度開始の病棟改修工事によって入院患者の療養環境を向上させ、④病床利用率を引き上げることに重点を置き、医業収益の増加に努めていく。また、全国的な電気料金の高騰による経費の増加等苦しい状況が続くが、令和４年度も引き続き費用の削減に取り組んでいく。</t>
    <rPh sb="0" eb="2">
      <t>レイワ</t>
    </rPh>
    <rPh sb="3" eb="4">
      <t>ネン</t>
    </rPh>
    <rPh sb="4" eb="5">
      <t>ド</t>
    </rPh>
    <rPh sb="6" eb="8">
      <t>シンガタ</t>
    </rPh>
    <rPh sb="15" eb="18">
      <t>カンセンショウ</t>
    </rPh>
    <rPh sb="19" eb="22">
      <t>イチジテキ</t>
    </rPh>
    <rPh sb="23" eb="25">
      <t>シュウソク</t>
    </rPh>
    <rPh sb="25" eb="26">
      <t>トウ</t>
    </rPh>
    <rPh sb="30" eb="32">
      <t>ニュウイン</t>
    </rPh>
    <rPh sb="33" eb="35">
      <t>ガイライ</t>
    </rPh>
    <rPh sb="38" eb="40">
      <t>カンジャ</t>
    </rPh>
    <rPh sb="40" eb="41">
      <t>スウ</t>
    </rPh>
    <rPh sb="42" eb="44">
      <t>ゾウカ</t>
    </rPh>
    <rPh sb="45" eb="47">
      <t>イギョウ</t>
    </rPh>
    <rPh sb="47" eb="49">
      <t>シュウエキ</t>
    </rPh>
    <rPh sb="50" eb="53">
      <t>ゼンネンド</t>
    </rPh>
    <rPh sb="53" eb="54">
      <t>ヒ</t>
    </rPh>
    <rPh sb="63" eb="65">
      <t>ゾウカ</t>
    </rPh>
    <rPh sb="91" eb="93">
      <t>イギョウ</t>
    </rPh>
    <rPh sb="93" eb="95">
      <t>シュウシ</t>
    </rPh>
    <rPh sb="95" eb="97">
      <t>ヒリツ</t>
    </rPh>
    <rPh sb="98" eb="101">
      <t>ゼンネンド</t>
    </rPh>
    <rPh sb="101" eb="102">
      <t>ヒ</t>
    </rPh>
    <rPh sb="111" eb="113">
      <t>ジョウショウ</t>
    </rPh>
    <rPh sb="121" eb="123">
      <t>シンガタ</t>
    </rPh>
    <rPh sb="130" eb="133">
      <t>カンセンショウ</t>
    </rPh>
    <rPh sb="134" eb="135">
      <t>カン</t>
    </rPh>
    <rPh sb="137" eb="139">
      <t>シンリョウ</t>
    </rPh>
    <rPh sb="139" eb="141">
      <t>ホウシュウ</t>
    </rPh>
    <rPh sb="141" eb="142">
      <t>ウエ</t>
    </rPh>
    <rPh sb="143" eb="145">
      <t>トクレイ</t>
    </rPh>
    <rPh sb="145" eb="147">
      <t>ソチ</t>
    </rPh>
    <rPh sb="153" eb="155">
      <t>ガイライ</t>
    </rPh>
    <rPh sb="155" eb="157">
      <t>カンジャ</t>
    </rPh>
    <rPh sb="158" eb="159">
      <t>ヒト</t>
    </rPh>
    <rPh sb="160" eb="161">
      <t>ニチ</t>
    </rPh>
    <rPh sb="161" eb="162">
      <t>ア</t>
    </rPh>
    <rPh sb="164" eb="166">
      <t>シュウエキ</t>
    </rPh>
    <rPh sb="167" eb="170">
      <t>ゼンネンド</t>
    </rPh>
    <rPh sb="171" eb="172">
      <t>ヒ</t>
    </rPh>
    <rPh sb="173" eb="174">
      <t>ツヅ</t>
    </rPh>
    <rPh sb="175" eb="177">
      <t>ゾウカ</t>
    </rPh>
    <rPh sb="183" eb="185">
      <t>イッパン</t>
    </rPh>
    <rPh sb="185" eb="187">
      <t>カイケイ</t>
    </rPh>
    <rPh sb="190" eb="192">
      <t>キジュン</t>
    </rPh>
    <rPh sb="192" eb="193">
      <t>ガイ</t>
    </rPh>
    <rPh sb="193" eb="195">
      <t>クリイレ</t>
    </rPh>
    <rPh sb="195" eb="196">
      <t>キン</t>
    </rPh>
    <rPh sb="203" eb="205">
      <t>センエン</t>
    </rPh>
    <rPh sb="206" eb="208">
      <t>シンガタ</t>
    </rPh>
    <rPh sb="215" eb="218">
      <t>カンセンショウ</t>
    </rPh>
    <rPh sb="218" eb="220">
      <t>カンレン</t>
    </rPh>
    <rPh sb="221" eb="224">
      <t>ホジョキン</t>
    </rPh>
    <rPh sb="225" eb="227">
      <t>ウケイ</t>
    </rPh>
    <rPh sb="232" eb="234">
      <t>イギョウ</t>
    </rPh>
    <rPh sb="234" eb="235">
      <t>ガイ</t>
    </rPh>
    <rPh sb="235" eb="237">
      <t>シュウエキ</t>
    </rPh>
    <rPh sb="238" eb="241">
      <t>ゼンネンド</t>
    </rPh>
    <rPh sb="241" eb="242">
      <t>ヒ</t>
    </rPh>
    <rPh sb="251" eb="253">
      <t>ゾウカ</t>
    </rPh>
    <rPh sb="259" eb="261">
      <t>ケイジョウ</t>
    </rPh>
    <rPh sb="261" eb="263">
      <t>シュウシ</t>
    </rPh>
    <rPh sb="263" eb="265">
      <t>ヒリツ</t>
    </rPh>
    <rPh sb="286" eb="288">
      <t>ウワマワ</t>
    </rPh>
    <rPh sb="326" eb="328">
      <t>シンガタ</t>
    </rPh>
    <rPh sb="335" eb="338">
      <t>カンセンショウ</t>
    </rPh>
    <rPh sb="338" eb="340">
      <t>カンレン</t>
    </rPh>
    <rPh sb="341" eb="344">
      <t>ホジョキン</t>
    </rPh>
    <rPh sb="345" eb="348">
      <t>リンジテキ</t>
    </rPh>
    <rPh sb="349" eb="351">
      <t>ソチ</t>
    </rPh>
    <rPh sb="357" eb="358">
      <t>フ</t>
    </rPh>
    <rPh sb="363" eb="364">
      <t>サラ</t>
    </rPh>
    <rPh sb="367" eb="369">
      <t>イギョウ</t>
    </rPh>
    <rPh sb="369" eb="371">
      <t>シュウシ</t>
    </rPh>
    <rPh sb="371" eb="373">
      <t>ヒリツ</t>
    </rPh>
    <rPh sb="374" eb="376">
      <t>カイゼン</t>
    </rPh>
    <rPh sb="377" eb="379">
      <t>ヒツヨウ</t>
    </rPh>
    <rPh sb="383" eb="385">
      <t>レイワ</t>
    </rPh>
    <rPh sb="386" eb="387">
      <t>ネン</t>
    </rPh>
    <rPh sb="387" eb="388">
      <t>ド</t>
    </rPh>
    <rPh sb="388" eb="390">
      <t>カイシ</t>
    </rPh>
    <rPh sb="391" eb="393">
      <t>ビョウトウ</t>
    </rPh>
    <rPh sb="393" eb="395">
      <t>カイシュウ</t>
    </rPh>
    <rPh sb="395" eb="397">
      <t>コウジ</t>
    </rPh>
    <rPh sb="401" eb="403">
      <t>ニュウイン</t>
    </rPh>
    <rPh sb="403" eb="405">
      <t>カンジャ</t>
    </rPh>
    <rPh sb="406" eb="408">
      <t>リョウヨウ</t>
    </rPh>
    <rPh sb="408" eb="410">
      <t>カンキョウ</t>
    </rPh>
    <rPh sb="411" eb="413">
      <t>コウジョウ</t>
    </rPh>
    <rPh sb="417" eb="419">
      <t>ビョウショウ</t>
    </rPh>
    <rPh sb="419" eb="422">
      <t>リヨウリツ</t>
    </rPh>
    <rPh sb="423" eb="424">
      <t>ヒ</t>
    </rPh>
    <rPh sb="425" eb="426">
      <t>ア</t>
    </rPh>
    <rPh sb="431" eb="433">
      <t>ジュウテン</t>
    </rPh>
    <rPh sb="434" eb="435">
      <t>オ</t>
    </rPh>
    <rPh sb="437" eb="439">
      <t>イギョウ</t>
    </rPh>
    <rPh sb="439" eb="441">
      <t>シュウエキ</t>
    </rPh>
    <rPh sb="442" eb="444">
      <t>ゾウカ</t>
    </rPh>
    <rPh sb="445" eb="446">
      <t>ツト</t>
    </rPh>
    <rPh sb="454" eb="457">
      <t>ゼンコクテキ</t>
    </rPh>
    <rPh sb="458" eb="460">
      <t>デンキ</t>
    </rPh>
    <rPh sb="460" eb="462">
      <t>リョウキン</t>
    </rPh>
    <rPh sb="463" eb="465">
      <t>コウトウ</t>
    </rPh>
    <rPh sb="468" eb="470">
      <t>ケイヒ</t>
    </rPh>
    <rPh sb="471" eb="473">
      <t>ゾウカ</t>
    </rPh>
    <rPh sb="473" eb="474">
      <t>トウ</t>
    </rPh>
    <rPh sb="474" eb="475">
      <t>クル</t>
    </rPh>
    <rPh sb="477" eb="479">
      <t>ジョウキョウ</t>
    </rPh>
    <rPh sb="480" eb="481">
      <t>ツヅ</t>
    </rPh>
    <rPh sb="484" eb="486">
      <t>レイワ</t>
    </rPh>
    <rPh sb="487" eb="488">
      <t>ネン</t>
    </rPh>
    <rPh sb="488" eb="489">
      <t>ド</t>
    </rPh>
    <rPh sb="490" eb="491">
      <t>ヒ</t>
    </rPh>
    <rPh sb="492" eb="493">
      <t>ツヅ</t>
    </rPh>
    <rPh sb="494" eb="496">
      <t>ヒヨウ</t>
    </rPh>
    <rPh sb="497" eb="499">
      <t>サクゲン</t>
    </rPh>
    <rPh sb="500" eb="501">
      <t>ト</t>
    </rPh>
    <rPh sb="502" eb="503">
      <t>ク</t>
    </rPh>
    <phoneticPr fontId="5"/>
  </si>
  <si>
    <t>①有形固定資産減価償却率は前年度比２．５パーセントの上昇となっており、これは建物の減価償却が進んでいることが主な要因である。また、器械備品の帳簿価格は令和３年度末で５，５６７，７２７千円余と前年度末に比べ７２，８００千円余減少しており、②器械備品減価償却率の上昇につながっている。このように建物等の老朽化が進んでいる中で、令和４年度から病棟改修工事を開始した。この病棟改修工事によって入院患者の療養環境を向上させることができる。加えて、①有形固定資産減価償却率の低下が見込め、建物の長寿命化を図ることもできる。一方で、③１床当たりの有形固定資産は６３，５７３千円余と類似病院平均値を上回っており、新規の投資を行う際は過大にならないよう十分に配慮する必要がある。</t>
    <rPh sb="1" eb="3">
      <t>ユウケイ</t>
    </rPh>
    <rPh sb="3" eb="5">
      <t>コテイ</t>
    </rPh>
    <rPh sb="5" eb="7">
      <t>シサン</t>
    </rPh>
    <rPh sb="7" eb="9">
      <t>ゲンカ</t>
    </rPh>
    <rPh sb="9" eb="11">
      <t>ショウキャク</t>
    </rPh>
    <rPh sb="11" eb="12">
      <t>リツ</t>
    </rPh>
    <rPh sb="13" eb="16">
      <t>ゼンネンド</t>
    </rPh>
    <rPh sb="16" eb="17">
      <t>ヒ</t>
    </rPh>
    <rPh sb="26" eb="28">
      <t>ジョウショウ</t>
    </rPh>
    <rPh sb="38" eb="40">
      <t>タテモノ</t>
    </rPh>
    <rPh sb="41" eb="43">
      <t>ゲンカ</t>
    </rPh>
    <rPh sb="43" eb="45">
      <t>ショウキャク</t>
    </rPh>
    <rPh sb="46" eb="47">
      <t>スス</t>
    </rPh>
    <rPh sb="54" eb="55">
      <t>オモ</t>
    </rPh>
    <rPh sb="56" eb="58">
      <t>ヨウイン</t>
    </rPh>
    <rPh sb="65" eb="67">
      <t>キカイ</t>
    </rPh>
    <rPh sb="67" eb="69">
      <t>ビヒン</t>
    </rPh>
    <rPh sb="70" eb="72">
      <t>チョウボ</t>
    </rPh>
    <rPh sb="72" eb="74">
      <t>カカク</t>
    </rPh>
    <rPh sb="75" eb="77">
      <t>レイワ</t>
    </rPh>
    <rPh sb="78" eb="79">
      <t>ネン</t>
    </rPh>
    <rPh sb="79" eb="80">
      <t>ド</t>
    </rPh>
    <rPh sb="80" eb="81">
      <t>マツ</t>
    </rPh>
    <rPh sb="91" eb="93">
      <t>センエン</t>
    </rPh>
    <rPh sb="93" eb="94">
      <t>ヨ</t>
    </rPh>
    <rPh sb="95" eb="98">
      <t>ゼンネンド</t>
    </rPh>
    <rPh sb="98" eb="99">
      <t>マツ</t>
    </rPh>
    <rPh sb="100" eb="101">
      <t>クラ</t>
    </rPh>
    <rPh sb="108" eb="110">
      <t>センエン</t>
    </rPh>
    <rPh sb="110" eb="111">
      <t>ヨ</t>
    </rPh>
    <rPh sb="111" eb="113">
      <t>ゲンショウ</t>
    </rPh>
    <rPh sb="119" eb="121">
      <t>キカイ</t>
    </rPh>
    <rPh sb="121" eb="123">
      <t>ビヒン</t>
    </rPh>
    <rPh sb="123" eb="125">
      <t>ゲンカ</t>
    </rPh>
    <rPh sb="125" eb="127">
      <t>ショウキャク</t>
    </rPh>
    <rPh sb="127" eb="128">
      <t>リツ</t>
    </rPh>
    <rPh sb="129" eb="131">
      <t>ジョウショウ</t>
    </rPh>
    <rPh sb="145" eb="147">
      <t>タテモノ</t>
    </rPh>
    <rPh sb="147" eb="148">
      <t>トウ</t>
    </rPh>
    <rPh sb="149" eb="152">
      <t>ロウキュウカ</t>
    </rPh>
    <rPh sb="153" eb="154">
      <t>スス</t>
    </rPh>
    <rPh sb="158" eb="159">
      <t>ナカ</t>
    </rPh>
    <rPh sb="161" eb="163">
      <t>レイワ</t>
    </rPh>
    <rPh sb="164" eb="165">
      <t>ネン</t>
    </rPh>
    <rPh sb="165" eb="166">
      <t>ド</t>
    </rPh>
    <rPh sb="168" eb="170">
      <t>ビョウトウ</t>
    </rPh>
    <rPh sb="170" eb="172">
      <t>カイシュウ</t>
    </rPh>
    <rPh sb="172" eb="174">
      <t>コウジ</t>
    </rPh>
    <rPh sb="175" eb="177">
      <t>カイシ</t>
    </rPh>
    <rPh sb="182" eb="184">
      <t>ビョウトウ</t>
    </rPh>
    <rPh sb="184" eb="186">
      <t>カイシュウ</t>
    </rPh>
    <rPh sb="186" eb="188">
      <t>コウジ</t>
    </rPh>
    <rPh sb="192" eb="194">
      <t>ニュウイン</t>
    </rPh>
    <rPh sb="194" eb="196">
      <t>カンジャ</t>
    </rPh>
    <rPh sb="197" eb="199">
      <t>リョウヨウ</t>
    </rPh>
    <rPh sb="199" eb="201">
      <t>カンキョウ</t>
    </rPh>
    <rPh sb="202" eb="204">
      <t>コウジョウ</t>
    </rPh>
    <rPh sb="214" eb="215">
      <t>クワ</t>
    </rPh>
    <rPh sb="219" eb="221">
      <t>ユウケイ</t>
    </rPh>
    <rPh sb="221" eb="223">
      <t>コテイ</t>
    </rPh>
    <rPh sb="223" eb="225">
      <t>シサン</t>
    </rPh>
    <rPh sb="225" eb="227">
      <t>ゲンカ</t>
    </rPh>
    <rPh sb="227" eb="229">
      <t>ショウキャク</t>
    </rPh>
    <rPh sb="229" eb="230">
      <t>リツ</t>
    </rPh>
    <rPh sb="231" eb="233">
      <t>テイカ</t>
    </rPh>
    <rPh sb="234" eb="236">
      <t>ミコ</t>
    </rPh>
    <rPh sb="238" eb="240">
      <t>タテモノ</t>
    </rPh>
    <rPh sb="241" eb="245">
      <t>チョウジュミョウカ</t>
    </rPh>
    <rPh sb="246" eb="247">
      <t>ハカ</t>
    </rPh>
    <rPh sb="255" eb="257">
      <t>イッポウ</t>
    </rPh>
    <rPh sb="261" eb="262">
      <t>ユカ</t>
    </rPh>
    <rPh sb="262" eb="263">
      <t>ア</t>
    </rPh>
    <rPh sb="266" eb="268">
      <t>ユウケイ</t>
    </rPh>
    <rPh sb="268" eb="270">
      <t>コテイ</t>
    </rPh>
    <rPh sb="270" eb="272">
      <t>シサン</t>
    </rPh>
    <rPh sb="279" eb="281">
      <t>センエン</t>
    </rPh>
    <rPh sb="281" eb="282">
      <t>ヨ</t>
    </rPh>
    <rPh sb="283" eb="285">
      <t>ルイジ</t>
    </rPh>
    <rPh sb="285" eb="287">
      <t>ビョウイン</t>
    </rPh>
    <rPh sb="287" eb="290">
      <t>ヘイキンチ</t>
    </rPh>
    <rPh sb="291" eb="293">
      <t>ウワマワ</t>
    </rPh>
    <rPh sb="298" eb="300">
      <t>シンキ</t>
    </rPh>
    <rPh sb="301" eb="303">
      <t>トウシ</t>
    </rPh>
    <rPh sb="304" eb="305">
      <t>オコナ</t>
    </rPh>
    <rPh sb="306" eb="307">
      <t>サイ</t>
    </rPh>
    <rPh sb="308" eb="310">
      <t>カダイ</t>
    </rPh>
    <rPh sb="317" eb="319">
      <t>ジュウブン</t>
    </rPh>
    <rPh sb="320" eb="322">
      <t>ハイリョ</t>
    </rPh>
    <rPh sb="324" eb="326">
      <t>ヒツヨウ</t>
    </rPh>
    <phoneticPr fontId="5"/>
  </si>
  <si>
    <t>経営の健全化を目指し、前年度に引き続き令和３年度も医業収益の増加に努めた。近隣医科大学の医局への訪問には、病院幹部職員だけでなく、市長、副市長等の市幹部職員も参加した。結果として、令和３年度末の常勤医師数は前年度末に比べ４名増加し５６名となった。令和４年度においてもこの取組みは継続していく。また、将来的な医師確保を見据え、令和４年度に向け新たに研修医（医科）５名を受け入れた。
当院が平成２９年３月に策定した新公立病院改革プランは令和３年３月をもって期間が終了している。令和４年３月に総務省から公立病院経営強化ガイドラインが示されたため、当院としても令和４年度中に公立病院経営強化プランを策定する予定である。</t>
    <rPh sb="0" eb="2">
      <t>ケイエイ</t>
    </rPh>
    <rPh sb="3" eb="6">
      <t>ケンゼンカ</t>
    </rPh>
    <rPh sb="7" eb="9">
      <t>メザ</t>
    </rPh>
    <rPh sb="11" eb="14">
      <t>ゼンネンド</t>
    </rPh>
    <rPh sb="15" eb="16">
      <t>ヒ</t>
    </rPh>
    <rPh sb="17" eb="18">
      <t>ツヅ</t>
    </rPh>
    <rPh sb="19" eb="21">
      <t>レイワ</t>
    </rPh>
    <rPh sb="22" eb="23">
      <t>ネン</t>
    </rPh>
    <rPh sb="23" eb="24">
      <t>ド</t>
    </rPh>
    <rPh sb="25" eb="27">
      <t>イギョウ</t>
    </rPh>
    <rPh sb="27" eb="29">
      <t>シュウエキ</t>
    </rPh>
    <rPh sb="30" eb="32">
      <t>ゾウカ</t>
    </rPh>
    <rPh sb="33" eb="34">
      <t>ツト</t>
    </rPh>
    <rPh sb="37" eb="39">
      <t>キンリン</t>
    </rPh>
    <rPh sb="39" eb="41">
      <t>イカ</t>
    </rPh>
    <rPh sb="41" eb="43">
      <t>ダイガク</t>
    </rPh>
    <rPh sb="44" eb="46">
      <t>イキョク</t>
    </rPh>
    <rPh sb="48" eb="50">
      <t>ホウモン</t>
    </rPh>
    <rPh sb="53" eb="55">
      <t>ビョウイン</t>
    </rPh>
    <rPh sb="55" eb="57">
      <t>カンブ</t>
    </rPh>
    <rPh sb="57" eb="59">
      <t>ショクイン</t>
    </rPh>
    <rPh sb="65" eb="67">
      <t>シチョウ</t>
    </rPh>
    <rPh sb="68" eb="71">
      <t>フクシチョウ</t>
    </rPh>
    <rPh sb="71" eb="72">
      <t>トウ</t>
    </rPh>
    <rPh sb="73" eb="74">
      <t>シ</t>
    </rPh>
    <rPh sb="74" eb="76">
      <t>カンブ</t>
    </rPh>
    <rPh sb="76" eb="78">
      <t>ショクイン</t>
    </rPh>
    <rPh sb="79" eb="81">
      <t>サンカ</t>
    </rPh>
    <rPh sb="84" eb="86">
      <t>ケッカ</t>
    </rPh>
    <rPh sb="90" eb="92">
      <t>レイワ</t>
    </rPh>
    <rPh sb="93" eb="94">
      <t>ネン</t>
    </rPh>
    <rPh sb="94" eb="95">
      <t>ド</t>
    </rPh>
    <rPh sb="95" eb="96">
      <t>マツ</t>
    </rPh>
    <rPh sb="97" eb="99">
      <t>ジョウキン</t>
    </rPh>
    <rPh sb="99" eb="101">
      <t>イシ</t>
    </rPh>
    <rPh sb="101" eb="102">
      <t>スウ</t>
    </rPh>
    <rPh sb="103" eb="106">
      <t>ゼンネンド</t>
    </rPh>
    <rPh sb="106" eb="107">
      <t>マツ</t>
    </rPh>
    <rPh sb="108" eb="109">
      <t>クラ</t>
    </rPh>
    <rPh sb="111" eb="112">
      <t>メイ</t>
    </rPh>
    <rPh sb="112" eb="114">
      <t>ゾウカ</t>
    </rPh>
    <rPh sb="117" eb="118">
      <t>メイ</t>
    </rPh>
    <rPh sb="123" eb="125">
      <t>レイワ</t>
    </rPh>
    <rPh sb="126" eb="127">
      <t>ネン</t>
    </rPh>
    <rPh sb="127" eb="128">
      <t>ド</t>
    </rPh>
    <rPh sb="135" eb="137">
      <t>トリク</t>
    </rPh>
    <rPh sb="139" eb="141">
      <t>ケイゾク</t>
    </rPh>
    <rPh sb="148" eb="150">
      <t>ショウライ</t>
    </rPh>
    <rPh sb="150" eb="151">
      <t>テキ</t>
    </rPh>
    <rPh sb="152" eb="154">
      <t>イシ</t>
    </rPh>
    <rPh sb="154" eb="156">
      <t>カクホ</t>
    </rPh>
    <rPh sb="157" eb="159">
      <t>ミス</t>
    </rPh>
    <rPh sb="161" eb="163">
      <t>レイワ</t>
    </rPh>
    <rPh sb="164" eb="165">
      <t>ネン</t>
    </rPh>
    <rPh sb="165" eb="166">
      <t>ド</t>
    </rPh>
    <rPh sb="168" eb="169">
      <t>ム</t>
    </rPh>
    <rPh sb="172" eb="174">
      <t>ケンシュウ</t>
    </rPh>
    <rPh sb="174" eb="175">
      <t>イ</t>
    </rPh>
    <rPh sb="176" eb="178">
      <t>イカ</t>
    </rPh>
    <rPh sb="180" eb="181">
      <t>メイ</t>
    </rPh>
    <rPh sb="182" eb="183">
      <t>ウ</t>
    </rPh>
    <rPh sb="184" eb="185">
      <t>イ</t>
    </rPh>
    <rPh sb="189" eb="191">
      <t>トウイン</t>
    </rPh>
    <rPh sb="192" eb="194">
      <t>ヘイセイ</t>
    </rPh>
    <rPh sb="196" eb="197">
      <t>ネン</t>
    </rPh>
    <rPh sb="198" eb="199">
      <t>ツキ</t>
    </rPh>
    <rPh sb="200" eb="202">
      <t>サクテイ</t>
    </rPh>
    <rPh sb="204" eb="205">
      <t>シン</t>
    </rPh>
    <rPh sb="205" eb="207">
      <t>コウリツ</t>
    </rPh>
    <rPh sb="207" eb="209">
      <t>ビョウイン</t>
    </rPh>
    <rPh sb="209" eb="211">
      <t>カイカク</t>
    </rPh>
    <rPh sb="215" eb="217">
      <t>レイワ</t>
    </rPh>
    <rPh sb="218" eb="219">
      <t>ネン</t>
    </rPh>
    <rPh sb="220" eb="221">
      <t>ツキ</t>
    </rPh>
    <rPh sb="225" eb="227">
      <t>キカン</t>
    </rPh>
    <rPh sb="228" eb="230">
      <t>シュウリョウ</t>
    </rPh>
    <rPh sb="235" eb="237">
      <t>レイワ</t>
    </rPh>
    <rPh sb="238" eb="239">
      <t>ネン</t>
    </rPh>
    <rPh sb="240" eb="241">
      <t>ツキ</t>
    </rPh>
    <rPh sb="242" eb="245">
      <t>ソウムショウ</t>
    </rPh>
    <rPh sb="247" eb="249">
      <t>コウリツ</t>
    </rPh>
    <rPh sb="249" eb="251">
      <t>ビョウイン</t>
    </rPh>
    <rPh sb="251" eb="253">
      <t>ケイエイ</t>
    </rPh>
    <rPh sb="253" eb="255">
      <t>キョウカ</t>
    </rPh>
    <rPh sb="262" eb="263">
      <t>シメ</t>
    </rPh>
    <rPh sb="269" eb="271">
      <t>トウイン</t>
    </rPh>
    <rPh sb="275" eb="277">
      <t>レイワ</t>
    </rPh>
    <rPh sb="278" eb="281">
      <t>ネンドチュウ</t>
    </rPh>
    <rPh sb="282" eb="284">
      <t>コウリツ</t>
    </rPh>
    <rPh sb="284" eb="286">
      <t>ビョウイン</t>
    </rPh>
    <rPh sb="286" eb="288">
      <t>ケイエイ</t>
    </rPh>
    <rPh sb="288" eb="290">
      <t>キョウカ</t>
    </rPh>
    <rPh sb="294" eb="296">
      <t>サクテイ</t>
    </rPh>
    <rPh sb="298" eb="30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</si>
</sst>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75.3</c:v>
                </c:pt>
                <c:pt idx="1">
                  <c:v>72.099999999999994</c:v>
                </c:pt>
                <c:pt idx="2">
                  <c:v>71.599999999999994</c:v>
                </c:pt>
                <c:pt idx="3">
                  <c:v>54.3</c:v>
                </c:pt>
                <c:pt idx="4">
                  <c:v>61.4</c:v>
                </c:pt>
              </c:numCache>
            </c:numRef>
          </c:val>
          <c:extLst>
            <c:ext xmlns:c16="http://schemas.microsoft.com/office/drawing/2014/chart" uri="{C3380CC4-5D6E-409C-BE32-E72D297353CC}">
              <c16:uniqueId val="{00000000-B5BB-48A4-8861-566EAF05E43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B5BB-48A4-8861-566EAF05E43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11238</c:v>
                </c:pt>
                <c:pt idx="1">
                  <c:v>11456</c:v>
                </c:pt>
                <c:pt idx="2">
                  <c:v>12208</c:v>
                </c:pt>
                <c:pt idx="3">
                  <c:v>12751</c:v>
                </c:pt>
                <c:pt idx="4">
                  <c:v>13551</c:v>
                </c:pt>
              </c:numCache>
            </c:numRef>
          </c:val>
          <c:extLst>
            <c:ext xmlns:c16="http://schemas.microsoft.com/office/drawing/2014/chart" uri="{C3380CC4-5D6E-409C-BE32-E72D297353CC}">
              <c16:uniqueId val="{00000000-8DC4-4B61-9D23-867AD33BDD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DC4-4B61-9D23-867AD33BDD6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45573</c:v>
                </c:pt>
                <c:pt idx="1">
                  <c:v>45515</c:v>
                </c:pt>
                <c:pt idx="2">
                  <c:v>46111</c:v>
                </c:pt>
                <c:pt idx="3">
                  <c:v>49294</c:v>
                </c:pt>
                <c:pt idx="4">
                  <c:v>49282</c:v>
                </c:pt>
              </c:numCache>
            </c:numRef>
          </c:val>
          <c:extLst>
            <c:ext xmlns:c16="http://schemas.microsoft.com/office/drawing/2014/chart" uri="{C3380CC4-5D6E-409C-BE32-E72D297353CC}">
              <c16:uniqueId val="{00000000-4C10-418A-A474-0F8C3934AA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4C10-418A-A474-0F8C3934AA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114.1</c:v>
                </c:pt>
                <c:pt idx="1">
                  <c:v>137.1</c:v>
                </c:pt>
                <c:pt idx="2">
                  <c:v>152.9</c:v>
                </c:pt>
                <c:pt idx="3">
                  <c:v>203.2</c:v>
                </c:pt>
                <c:pt idx="4">
                  <c:v>175.4</c:v>
                </c:pt>
              </c:numCache>
            </c:numRef>
          </c:val>
          <c:extLst>
            <c:ext xmlns:c16="http://schemas.microsoft.com/office/drawing/2014/chart" uri="{C3380CC4-5D6E-409C-BE32-E72D297353CC}">
              <c16:uniqueId val="{00000000-CD35-4FF7-835D-DB076A5C1D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D35-4FF7-835D-DB076A5C1DC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79</c:v>
                </c:pt>
                <c:pt idx="2">
                  <c:v>78.900000000000006</c:v>
                </c:pt>
                <c:pt idx="3">
                  <c:v>67.3</c:v>
                </c:pt>
                <c:pt idx="4">
                  <c:v>75.099999999999994</c:v>
                </c:pt>
              </c:numCache>
            </c:numRef>
          </c:val>
          <c:extLst>
            <c:ext xmlns:c16="http://schemas.microsoft.com/office/drawing/2014/chart" uri="{C3380CC4-5D6E-409C-BE32-E72D297353CC}">
              <c16:uniqueId val="{00000000-505B-42F0-B2E5-D7FA0F42D0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05B-42F0-B2E5-D7FA0F42D0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88.6</c:v>
                </c:pt>
                <c:pt idx="1">
                  <c:v>86.5</c:v>
                </c:pt>
                <c:pt idx="2">
                  <c:v>87.4</c:v>
                </c:pt>
                <c:pt idx="3">
                  <c:v>90</c:v>
                </c:pt>
                <c:pt idx="4">
                  <c:v>101.1</c:v>
                </c:pt>
              </c:numCache>
            </c:numRef>
          </c:val>
          <c:extLst>
            <c:ext xmlns:c16="http://schemas.microsoft.com/office/drawing/2014/chart" uri="{C3380CC4-5D6E-409C-BE32-E72D297353CC}">
              <c16:uniqueId val="{00000000-F78A-43BA-8F41-DA4F782239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F78A-43BA-8F41-DA4F782239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63.5</c:v>
                </c:pt>
                <c:pt idx="1">
                  <c:v>65.7</c:v>
                </c:pt>
                <c:pt idx="2">
                  <c:v>68.2</c:v>
                </c:pt>
                <c:pt idx="3">
                  <c:v>70.7</c:v>
                </c:pt>
                <c:pt idx="4">
                  <c:v>73.2</c:v>
                </c:pt>
              </c:numCache>
            </c:numRef>
          </c:val>
          <c:extLst>
            <c:ext xmlns:c16="http://schemas.microsoft.com/office/drawing/2014/chart" uri="{C3380CC4-5D6E-409C-BE32-E72D297353CC}">
              <c16:uniqueId val="{00000000-2320-44DA-90A8-9EFFB88591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320-44DA-90A8-9EFFB88591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68.2</c:v>
                </c:pt>
                <c:pt idx="1">
                  <c:v>69.2</c:v>
                </c:pt>
                <c:pt idx="2">
                  <c:v>72.599999999999994</c:v>
                </c:pt>
                <c:pt idx="3">
                  <c:v>75.2</c:v>
                </c:pt>
                <c:pt idx="4">
                  <c:v>78.2</c:v>
                </c:pt>
              </c:numCache>
            </c:numRef>
          </c:val>
          <c:extLst>
            <c:ext xmlns:c16="http://schemas.microsoft.com/office/drawing/2014/chart" uri="{C3380CC4-5D6E-409C-BE32-E72D297353CC}">
              <c16:uniqueId val="{00000000-8587-4A21-9EFC-934E236DA1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587-4A21-9EFC-934E236DA1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64858941</c:v>
                </c:pt>
                <c:pt idx="1">
                  <c:v>64821759</c:v>
                </c:pt>
                <c:pt idx="2">
                  <c:v>64229229</c:v>
                </c:pt>
                <c:pt idx="3">
                  <c:v>63576734</c:v>
                </c:pt>
                <c:pt idx="4">
                  <c:v>63573752</c:v>
                </c:pt>
              </c:numCache>
            </c:numRef>
          </c:val>
          <c:extLst>
            <c:ext xmlns:c16="http://schemas.microsoft.com/office/drawing/2014/chart" uri="{C3380CC4-5D6E-409C-BE32-E72D297353CC}">
              <c16:uniqueId val="{00000000-3F29-4F95-9312-0E240CF0E9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3F29-4F95-9312-0E240CF0E9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23.4</c:v>
                </c:pt>
                <c:pt idx="1">
                  <c:v>22.4</c:v>
                </c:pt>
                <c:pt idx="2">
                  <c:v>23.6</c:v>
                </c:pt>
                <c:pt idx="3">
                  <c:v>23.3</c:v>
                </c:pt>
                <c:pt idx="4">
                  <c:v>23</c:v>
                </c:pt>
              </c:numCache>
            </c:numRef>
          </c:val>
          <c:extLst>
            <c:ext xmlns:c16="http://schemas.microsoft.com/office/drawing/2014/chart" uri="{C3380CC4-5D6E-409C-BE32-E72D297353CC}">
              <c16:uniqueId val="{00000000-69F0-4668-85ED-2446D10754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69F0-4668-85ED-2446D10754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63.4</c:v>
                </c:pt>
                <c:pt idx="1">
                  <c:v>65.7</c:v>
                </c:pt>
                <c:pt idx="2">
                  <c:v>66</c:v>
                </c:pt>
                <c:pt idx="3">
                  <c:v>79.099999999999994</c:v>
                </c:pt>
                <c:pt idx="4">
                  <c:v>71.7</c:v>
                </c:pt>
              </c:numCache>
            </c:numRef>
          </c:val>
          <c:extLst>
            <c:ext xmlns:c16="http://schemas.microsoft.com/office/drawing/2014/chart" uri="{C3380CC4-5D6E-409C-BE32-E72D297353CC}">
              <c16:uniqueId val="{00000000-D167-4965-BBCA-44A016DBA3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D167-4965-BBCA-44A016DBA3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愛知県碧南市　碧南市民病院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319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319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72727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27427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319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319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187</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88.6</v>
      </c>
      <c r="Q33" s="129"/>
      <c r="R33" s="129"/>
      <c r="S33" s="129"/>
      <c r="T33" s="129"/>
      <c r="U33" s="129"/>
      <c r="V33" s="129"/>
      <c r="W33" s="129"/>
      <c r="X33" s="129"/>
      <c r="Y33" s="129"/>
      <c r="Z33" s="129"/>
      <c r="AA33" s="129"/>
      <c r="AB33" s="129"/>
      <c r="AC33" s="129"/>
      <c r="AD33" s="130"/>
      <c r="AE33" s="128">
        <f>データ!AJ7</f>
        <v>86.5</v>
      </c>
      <c r="AF33" s="129"/>
      <c r="AG33" s="129"/>
      <c r="AH33" s="129"/>
      <c r="AI33" s="129"/>
      <c r="AJ33" s="129"/>
      <c r="AK33" s="129"/>
      <c r="AL33" s="129"/>
      <c r="AM33" s="129"/>
      <c r="AN33" s="129"/>
      <c r="AO33" s="129"/>
      <c r="AP33" s="129"/>
      <c r="AQ33" s="129"/>
      <c r="AR33" s="129"/>
      <c r="AS33" s="130"/>
      <c r="AT33" s="128">
        <f>データ!AK7</f>
        <v>87.4</v>
      </c>
      <c r="AU33" s="129"/>
      <c r="AV33" s="129"/>
      <c r="AW33" s="129"/>
      <c r="AX33" s="129"/>
      <c r="AY33" s="129"/>
      <c r="AZ33" s="129"/>
      <c r="BA33" s="129"/>
      <c r="BB33" s="129"/>
      <c r="BC33" s="129"/>
      <c r="BD33" s="129"/>
      <c r="BE33" s="129"/>
      <c r="BF33" s="129"/>
      <c r="BG33" s="129"/>
      <c r="BH33" s="130"/>
      <c r="BI33" s="128">
        <f>データ!AL7</f>
        <v>90</v>
      </c>
      <c r="BJ33" s="129"/>
      <c r="BK33" s="129"/>
      <c r="BL33" s="129"/>
      <c r="BM33" s="129"/>
      <c r="BN33" s="129"/>
      <c r="BO33" s="129"/>
      <c r="BP33" s="129"/>
      <c r="BQ33" s="129"/>
      <c r="BR33" s="129"/>
      <c r="BS33" s="129"/>
      <c r="BT33" s="129"/>
      <c r="BU33" s="129"/>
      <c r="BV33" s="129"/>
      <c r="BW33" s="130"/>
      <c r="BX33" s="128">
        <f>データ!AM7</f>
        <v>101.1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81.3</v>
      </c>
      <c r="DE33" s="129"/>
      <c r="DF33" s="129"/>
      <c r="DG33" s="129"/>
      <c r="DH33" s="129"/>
      <c r="DI33" s="129"/>
      <c r="DJ33" s="129"/>
      <c r="DK33" s="129"/>
      <c r="DL33" s="129"/>
      <c r="DM33" s="129"/>
      <c r="DN33" s="129"/>
      <c r="DO33" s="129"/>
      <c r="DP33" s="129"/>
      <c r="DQ33" s="129"/>
      <c r="DR33" s="130"/>
      <c r="DS33" s="128">
        <f>データ!AU7</f>
        <v>79</v>
      </c>
      <c r="DT33" s="129"/>
      <c r="DU33" s="129"/>
      <c r="DV33" s="129"/>
      <c r="DW33" s="129"/>
      <c r="DX33" s="129"/>
      <c r="DY33" s="129"/>
      <c r="DZ33" s="129"/>
      <c r="EA33" s="129"/>
      <c r="EB33" s="129"/>
      <c r="EC33" s="129"/>
      <c r="ED33" s="129"/>
      <c r="EE33" s="129"/>
      <c r="EF33" s="129"/>
      <c r="EG33" s="130"/>
      <c r="EH33" s="128">
        <f>データ!AV7</f>
        <v>78.900000000000006</v>
      </c>
      <c r="EI33" s="129"/>
      <c r="EJ33" s="129"/>
      <c r="EK33" s="129"/>
      <c r="EL33" s="129"/>
      <c r="EM33" s="129"/>
      <c r="EN33" s="129"/>
      <c r="EO33" s="129"/>
      <c r="EP33" s="129"/>
      <c r="EQ33" s="129"/>
      <c r="ER33" s="129"/>
      <c r="ES33" s="129"/>
      <c r="ET33" s="129"/>
      <c r="EU33" s="129"/>
      <c r="EV33" s="130"/>
      <c r="EW33" s="128">
        <f>データ!AW7</f>
        <v>67.3</v>
      </c>
      <c r="EX33" s="129"/>
      <c r="EY33" s="129"/>
      <c r="EZ33" s="129"/>
      <c r="FA33" s="129"/>
      <c r="FB33" s="129"/>
      <c r="FC33" s="129"/>
      <c r="FD33" s="129"/>
      <c r="FE33" s="129"/>
      <c r="FF33" s="129"/>
      <c r="FG33" s="129"/>
      <c r="FH33" s="129"/>
      <c r="FI33" s="129"/>
      <c r="FJ33" s="129"/>
      <c r="FK33" s="130"/>
      <c r="FL33" s="128">
        <f>データ!AX7</f>
        <v>75.099999999999994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114.1</v>
      </c>
      <c r="GS33" s="129"/>
      <c r="GT33" s="129"/>
      <c r="GU33" s="129"/>
      <c r="GV33" s="129"/>
      <c r="GW33" s="129"/>
      <c r="GX33" s="129"/>
      <c r="GY33" s="129"/>
      <c r="GZ33" s="129"/>
      <c r="HA33" s="129"/>
      <c r="HB33" s="129"/>
      <c r="HC33" s="129"/>
      <c r="HD33" s="129"/>
      <c r="HE33" s="129"/>
      <c r="HF33" s="130"/>
      <c r="HG33" s="128">
        <f>データ!BF7</f>
        <v>137.1</v>
      </c>
      <c r="HH33" s="129"/>
      <c r="HI33" s="129"/>
      <c r="HJ33" s="129"/>
      <c r="HK33" s="129"/>
      <c r="HL33" s="129"/>
      <c r="HM33" s="129"/>
      <c r="HN33" s="129"/>
      <c r="HO33" s="129"/>
      <c r="HP33" s="129"/>
      <c r="HQ33" s="129"/>
      <c r="HR33" s="129"/>
      <c r="HS33" s="129"/>
      <c r="HT33" s="129"/>
      <c r="HU33" s="130"/>
      <c r="HV33" s="128">
        <f>データ!BG7</f>
        <v>152.9</v>
      </c>
      <c r="HW33" s="129"/>
      <c r="HX33" s="129"/>
      <c r="HY33" s="129"/>
      <c r="HZ33" s="129"/>
      <c r="IA33" s="129"/>
      <c r="IB33" s="129"/>
      <c r="IC33" s="129"/>
      <c r="ID33" s="129"/>
      <c r="IE33" s="129"/>
      <c r="IF33" s="129"/>
      <c r="IG33" s="129"/>
      <c r="IH33" s="129"/>
      <c r="II33" s="129"/>
      <c r="IJ33" s="130"/>
      <c r="IK33" s="128">
        <f>データ!BH7</f>
        <v>203.2</v>
      </c>
      <c r="IL33" s="129"/>
      <c r="IM33" s="129"/>
      <c r="IN33" s="129"/>
      <c r="IO33" s="129"/>
      <c r="IP33" s="129"/>
      <c r="IQ33" s="129"/>
      <c r="IR33" s="129"/>
      <c r="IS33" s="129"/>
      <c r="IT33" s="129"/>
      <c r="IU33" s="129"/>
      <c r="IV33" s="129"/>
      <c r="IW33" s="129"/>
      <c r="IX33" s="129"/>
      <c r="IY33" s="130"/>
      <c r="IZ33" s="128">
        <f>データ!BI7</f>
        <v>175.4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75.3</v>
      </c>
      <c r="KG33" s="129"/>
      <c r="KH33" s="129"/>
      <c r="KI33" s="129"/>
      <c r="KJ33" s="129"/>
      <c r="KK33" s="129"/>
      <c r="KL33" s="129"/>
      <c r="KM33" s="129"/>
      <c r="KN33" s="129"/>
      <c r="KO33" s="129"/>
      <c r="KP33" s="129"/>
      <c r="KQ33" s="129"/>
      <c r="KR33" s="129"/>
      <c r="KS33" s="129"/>
      <c r="KT33" s="130"/>
      <c r="KU33" s="128">
        <f>データ!BQ7</f>
        <v>72.099999999999994</v>
      </c>
      <c r="KV33" s="129"/>
      <c r="KW33" s="129"/>
      <c r="KX33" s="129"/>
      <c r="KY33" s="129"/>
      <c r="KZ33" s="129"/>
      <c r="LA33" s="129"/>
      <c r="LB33" s="129"/>
      <c r="LC33" s="129"/>
      <c r="LD33" s="129"/>
      <c r="LE33" s="129"/>
      <c r="LF33" s="129"/>
      <c r="LG33" s="129"/>
      <c r="LH33" s="129"/>
      <c r="LI33" s="130"/>
      <c r="LJ33" s="128">
        <f>データ!BR7</f>
        <v>71.599999999999994</v>
      </c>
      <c r="LK33" s="129"/>
      <c r="LL33" s="129"/>
      <c r="LM33" s="129"/>
      <c r="LN33" s="129"/>
      <c r="LO33" s="129"/>
      <c r="LP33" s="129"/>
      <c r="LQ33" s="129"/>
      <c r="LR33" s="129"/>
      <c r="LS33" s="129"/>
      <c r="LT33" s="129"/>
      <c r="LU33" s="129"/>
      <c r="LV33" s="129"/>
      <c r="LW33" s="129"/>
      <c r="LX33" s="130"/>
      <c r="LY33" s="128">
        <f>データ!BS7</f>
        <v>54.3</v>
      </c>
      <c r="LZ33" s="129"/>
      <c r="MA33" s="129"/>
      <c r="MB33" s="129"/>
      <c r="MC33" s="129"/>
      <c r="MD33" s="129"/>
      <c r="ME33" s="129"/>
      <c r="MF33" s="129"/>
      <c r="MG33" s="129"/>
      <c r="MH33" s="129"/>
      <c r="MI33" s="129"/>
      <c r="MJ33" s="129"/>
      <c r="MK33" s="129"/>
      <c r="ML33" s="129"/>
      <c r="MM33" s="130"/>
      <c r="MN33" s="128">
        <f>データ!BT7</f>
        <v>61.4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188</v>
      </c>
      <c r="NK39" s="119"/>
      <c r="NL39" s="119"/>
      <c r="NM39" s="119"/>
      <c r="NN39" s="119"/>
      <c r="NO39" s="119"/>
      <c r="NP39" s="119"/>
      <c r="NQ39" s="119"/>
      <c r="NR39" s="119"/>
      <c r="NS39" s="119"/>
      <c r="NT39" s="119"/>
      <c r="NU39" s="119"/>
      <c r="NV39" s="119"/>
      <c r="NW39" s="119"/>
      <c r="NX39" s="120"/>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204"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189</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37">
        <f>データ!CA7</f>
        <v>45573</v>
      </c>
      <c r="Q55" s="138"/>
      <c r="R55" s="138"/>
      <c r="S55" s="138"/>
      <c r="T55" s="138"/>
      <c r="U55" s="138"/>
      <c r="V55" s="138"/>
      <c r="W55" s="138"/>
      <c r="X55" s="138"/>
      <c r="Y55" s="138"/>
      <c r="Z55" s="138"/>
      <c r="AA55" s="138"/>
      <c r="AB55" s="138"/>
      <c r="AC55" s="138"/>
      <c r="AD55" s="139"/>
      <c r="AE55" s="137">
        <f>データ!CB7</f>
        <v>45515</v>
      </c>
      <c r="AF55" s="138"/>
      <c r="AG55" s="138"/>
      <c r="AH55" s="138"/>
      <c r="AI55" s="138"/>
      <c r="AJ55" s="138"/>
      <c r="AK55" s="138"/>
      <c r="AL55" s="138"/>
      <c r="AM55" s="138"/>
      <c r="AN55" s="138"/>
      <c r="AO55" s="138"/>
      <c r="AP55" s="138"/>
      <c r="AQ55" s="138"/>
      <c r="AR55" s="138"/>
      <c r="AS55" s="139"/>
      <c r="AT55" s="137">
        <f>データ!CC7</f>
        <v>46111</v>
      </c>
      <c r="AU55" s="138"/>
      <c r="AV55" s="138"/>
      <c r="AW55" s="138"/>
      <c r="AX55" s="138"/>
      <c r="AY55" s="138"/>
      <c r="AZ55" s="138"/>
      <c r="BA55" s="138"/>
      <c r="BB55" s="138"/>
      <c r="BC55" s="138"/>
      <c r="BD55" s="138"/>
      <c r="BE55" s="138"/>
      <c r="BF55" s="138"/>
      <c r="BG55" s="138"/>
      <c r="BH55" s="139"/>
      <c r="BI55" s="137">
        <f>データ!CD7</f>
        <v>49294</v>
      </c>
      <c r="BJ55" s="138"/>
      <c r="BK55" s="138"/>
      <c r="BL55" s="138"/>
      <c r="BM55" s="138"/>
      <c r="BN55" s="138"/>
      <c r="BO55" s="138"/>
      <c r="BP55" s="138"/>
      <c r="BQ55" s="138"/>
      <c r="BR55" s="138"/>
      <c r="BS55" s="138"/>
      <c r="BT55" s="138"/>
      <c r="BU55" s="138"/>
      <c r="BV55" s="138"/>
      <c r="BW55" s="139"/>
      <c r="BX55" s="137">
        <f>データ!CE7</f>
        <v>49282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11238</v>
      </c>
      <c r="DE55" s="138"/>
      <c r="DF55" s="138"/>
      <c r="DG55" s="138"/>
      <c r="DH55" s="138"/>
      <c r="DI55" s="138"/>
      <c r="DJ55" s="138"/>
      <c r="DK55" s="138"/>
      <c r="DL55" s="138"/>
      <c r="DM55" s="138"/>
      <c r="DN55" s="138"/>
      <c r="DO55" s="138"/>
      <c r="DP55" s="138"/>
      <c r="DQ55" s="138"/>
      <c r="DR55" s="139"/>
      <c r="DS55" s="137">
        <f>データ!CM7</f>
        <v>11456</v>
      </c>
      <c r="DT55" s="138"/>
      <c r="DU55" s="138"/>
      <c r="DV55" s="138"/>
      <c r="DW55" s="138"/>
      <c r="DX55" s="138"/>
      <c r="DY55" s="138"/>
      <c r="DZ55" s="138"/>
      <c r="EA55" s="138"/>
      <c r="EB55" s="138"/>
      <c r="EC55" s="138"/>
      <c r="ED55" s="138"/>
      <c r="EE55" s="138"/>
      <c r="EF55" s="138"/>
      <c r="EG55" s="139"/>
      <c r="EH55" s="137">
        <f>データ!CN7</f>
        <v>12208</v>
      </c>
      <c r="EI55" s="138"/>
      <c r="EJ55" s="138"/>
      <c r="EK55" s="138"/>
      <c r="EL55" s="138"/>
      <c r="EM55" s="138"/>
      <c r="EN55" s="138"/>
      <c r="EO55" s="138"/>
      <c r="EP55" s="138"/>
      <c r="EQ55" s="138"/>
      <c r="ER55" s="138"/>
      <c r="ES55" s="138"/>
      <c r="ET55" s="138"/>
      <c r="EU55" s="138"/>
      <c r="EV55" s="139"/>
      <c r="EW55" s="137">
        <f>データ!CO7</f>
        <v>12751</v>
      </c>
      <c r="EX55" s="138"/>
      <c r="EY55" s="138"/>
      <c r="EZ55" s="138"/>
      <c r="FA55" s="138"/>
      <c r="FB55" s="138"/>
      <c r="FC55" s="138"/>
      <c r="FD55" s="138"/>
      <c r="FE55" s="138"/>
      <c r="FF55" s="138"/>
      <c r="FG55" s="138"/>
      <c r="FH55" s="138"/>
      <c r="FI55" s="138"/>
      <c r="FJ55" s="138"/>
      <c r="FK55" s="139"/>
      <c r="FL55" s="137">
        <f>データ!CP7</f>
        <v>13551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63.4</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79.099999999999994</v>
      </c>
      <c r="IL55" s="129"/>
      <c r="IM55" s="129"/>
      <c r="IN55" s="129"/>
      <c r="IO55" s="129"/>
      <c r="IP55" s="129"/>
      <c r="IQ55" s="129"/>
      <c r="IR55" s="129"/>
      <c r="IS55" s="129"/>
      <c r="IT55" s="129"/>
      <c r="IU55" s="129"/>
      <c r="IV55" s="129"/>
      <c r="IW55" s="129"/>
      <c r="IX55" s="129"/>
      <c r="IY55" s="130"/>
      <c r="IZ55" s="128">
        <f>データ!DA7</f>
        <v>71.7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23.4</v>
      </c>
      <c r="KG55" s="129"/>
      <c r="KH55" s="129"/>
      <c r="KI55" s="129"/>
      <c r="KJ55" s="129"/>
      <c r="KK55" s="129"/>
      <c r="KL55" s="129"/>
      <c r="KM55" s="129"/>
      <c r="KN55" s="129"/>
      <c r="KO55" s="129"/>
      <c r="KP55" s="129"/>
      <c r="KQ55" s="129"/>
      <c r="KR55" s="129"/>
      <c r="KS55" s="129"/>
      <c r="KT55" s="130"/>
      <c r="KU55" s="128">
        <f>データ!DI7</f>
        <v>22.4</v>
      </c>
      <c r="KV55" s="129"/>
      <c r="KW55" s="129"/>
      <c r="KX55" s="129"/>
      <c r="KY55" s="129"/>
      <c r="KZ55" s="129"/>
      <c r="LA55" s="129"/>
      <c r="LB55" s="129"/>
      <c r="LC55" s="129"/>
      <c r="LD55" s="129"/>
      <c r="LE55" s="129"/>
      <c r="LF55" s="129"/>
      <c r="LG55" s="129"/>
      <c r="LH55" s="129"/>
      <c r="LI55" s="130"/>
      <c r="LJ55" s="128">
        <f>データ!DJ7</f>
        <v>23.6</v>
      </c>
      <c r="LK55" s="129"/>
      <c r="LL55" s="129"/>
      <c r="LM55" s="129"/>
      <c r="LN55" s="129"/>
      <c r="LO55" s="129"/>
      <c r="LP55" s="129"/>
      <c r="LQ55" s="129"/>
      <c r="LR55" s="129"/>
      <c r="LS55" s="129"/>
      <c r="LT55" s="129"/>
      <c r="LU55" s="129"/>
      <c r="LV55" s="129"/>
      <c r="LW55" s="129"/>
      <c r="LX55" s="130"/>
      <c r="LY55" s="128">
        <f>データ!DK7</f>
        <v>23.3</v>
      </c>
      <c r="LZ55" s="129"/>
      <c r="MA55" s="129"/>
      <c r="MB55" s="129"/>
      <c r="MC55" s="129"/>
      <c r="MD55" s="129"/>
      <c r="ME55" s="129"/>
      <c r="MF55" s="129"/>
      <c r="MG55" s="129"/>
      <c r="MH55" s="129"/>
      <c r="MI55" s="129"/>
      <c r="MJ55" s="129"/>
      <c r="MK55" s="129"/>
      <c r="ML55" s="129"/>
      <c r="MM55" s="130"/>
      <c r="MN55" s="128">
        <f>データ!DL7</f>
        <v>23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72"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190</v>
      </c>
      <c r="NK70" s="146"/>
      <c r="NL70" s="146"/>
      <c r="NM70" s="146"/>
      <c r="NN70" s="146"/>
      <c r="NO70" s="146"/>
      <c r="NP70" s="146"/>
      <c r="NQ70" s="146"/>
      <c r="NR70" s="146"/>
      <c r="NS70" s="146"/>
      <c r="NT70" s="146"/>
      <c r="NU70" s="146"/>
      <c r="NV70" s="146"/>
      <c r="NW70" s="146"/>
      <c r="NX70" s="147"/>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63.5</v>
      </c>
      <c r="V79" s="141"/>
      <c r="W79" s="141"/>
      <c r="X79" s="141"/>
      <c r="Y79" s="141"/>
      <c r="Z79" s="141"/>
      <c r="AA79" s="141"/>
      <c r="AB79" s="141"/>
      <c r="AC79" s="141"/>
      <c r="AD79" s="141"/>
      <c r="AE79" s="141"/>
      <c r="AF79" s="141"/>
      <c r="AG79" s="141"/>
      <c r="AH79" s="141"/>
      <c r="AI79" s="141"/>
      <c r="AJ79" s="141"/>
      <c r="AK79" s="141"/>
      <c r="AL79" s="141"/>
      <c r="AM79" s="141"/>
      <c r="AN79" s="141">
        <f>データ!DT7</f>
        <v>65.7</v>
      </c>
      <c r="AO79" s="141"/>
      <c r="AP79" s="141"/>
      <c r="AQ79" s="141"/>
      <c r="AR79" s="141"/>
      <c r="AS79" s="141"/>
      <c r="AT79" s="141"/>
      <c r="AU79" s="141"/>
      <c r="AV79" s="141"/>
      <c r="AW79" s="141"/>
      <c r="AX79" s="141"/>
      <c r="AY79" s="141"/>
      <c r="AZ79" s="141"/>
      <c r="BA79" s="141"/>
      <c r="BB79" s="141"/>
      <c r="BC79" s="141"/>
      <c r="BD79" s="141"/>
      <c r="BE79" s="141"/>
      <c r="BF79" s="141"/>
      <c r="BG79" s="141">
        <f>データ!DU7</f>
        <v>68.2</v>
      </c>
      <c r="BH79" s="141"/>
      <c r="BI79" s="141"/>
      <c r="BJ79" s="141"/>
      <c r="BK79" s="141"/>
      <c r="BL79" s="141"/>
      <c r="BM79" s="141"/>
      <c r="BN79" s="141"/>
      <c r="BO79" s="141"/>
      <c r="BP79" s="141"/>
      <c r="BQ79" s="141"/>
      <c r="BR79" s="141"/>
      <c r="BS79" s="141"/>
      <c r="BT79" s="141"/>
      <c r="BU79" s="141"/>
      <c r="BV79" s="141"/>
      <c r="BW79" s="141"/>
      <c r="BX79" s="141"/>
      <c r="BY79" s="141"/>
      <c r="BZ79" s="141">
        <f>データ!DV7</f>
        <v>70.7</v>
      </c>
      <c r="CA79" s="141"/>
      <c r="CB79" s="141"/>
      <c r="CC79" s="141"/>
      <c r="CD79" s="141"/>
      <c r="CE79" s="141"/>
      <c r="CF79" s="141"/>
      <c r="CG79" s="141"/>
      <c r="CH79" s="141"/>
      <c r="CI79" s="141"/>
      <c r="CJ79" s="141"/>
      <c r="CK79" s="141"/>
      <c r="CL79" s="141"/>
      <c r="CM79" s="141"/>
      <c r="CN79" s="141"/>
      <c r="CO79" s="141"/>
      <c r="CP79" s="141"/>
      <c r="CQ79" s="141"/>
      <c r="CR79" s="141"/>
      <c r="CS79" s="141">
        <f>データ!DW7</f>
        <v>73.2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68.2</v>
      </c>
      <c r="EP79" s="141"/>
      <c r="EQ79" s="141"/>
      <c r="ER79" s="141"/>
      <c r="ES79" s="141"/>
      <c r="ET79" s="141"/>
      <c r="EU79" s="141"/>
      <c r="EV79" s="141"/>
      <c r="EW79" s="141"/>
      <c r="EX79" s="141"/>
      <c r="EY79" s="141"/>
      <c r="EZ79" s="141"/>
      <c r="FA79" s="141"/>
      <c r="FB79" s="141"/>
      <c r="FC79" s="141"/>
      <c r="FD79" s="141"/>
      <c r="FE79" s="141"/>
      <c r="FF79" s="141"/>
      <c r="FG79" s="141"/>
      <c r="FH79" s="141">
        <f>データ!EE7</f>
        <v>69.2</v>
      </c>
      <c r="FI79" s="141"/>
      <c r="FJ79" s="141"/>
      <c r="FK79" s="141"/>
      <c r="FL79" s="141"/>
      <c r="FM79" s="141"/>
      <c r="FN79" s="141"/>
      <c r="FO79" s="141"/>
      <c r="FP79" s="141"/>
      <c r="FQ79" s="141"/>
      <c r="FR79" s="141"/>
      <c r="FS79" s="141"/>
      <c r="FT79" s="141"/>
      <c r="FU79" s="141"/>
      <c r="FV79" s="141"/>
      <c r="FW79" s="141"/>
      <c r="FX79" s="141"/>
      <c r="FY79" s="141"/>
      <c r="FZ79" s="141"/>
      <c r="GA79" s="141">
        <f>データ!EF7</f>
        <v>72.599999999999994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75.2</v>
      </c>
      <c r="GU79" s="141"/>
      <c r="GV79" s="141"/>
      <c r="GW79" s="141"/>
      <c r="GX79" s="141"/>
      <c r="GY79" s="141"/>
      <c r="GZ79" s="141"/>
      <c r="HA79" s="141"/>
      <c r="HB79" s="141"/>
      <c r="HC79" s="141"/>
      <c r="HD79" s="141"/>
      <c r="HE79" s="141"/>
      <c r="HF79" s="141"/>
      <c r="HG79" s="141"/>
      <c r="HH79" s="141"/>
      <c r="HI79" s="141"/>
      <c r="HJ79" s="141"/>
      <c r="HK79" s="141"/>
      <c r="HL79" s="141"/>
      <c r="HM79" s="141">
        <f>データ!EH7</f>
        <v>78.2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64858941</v>
      </c>
      <c r="JK79" s="140"/>
      <c r="JL79" s="140"/>
      <c r="JM79" s="140"/>
      <c r="JN79" s="140"/>
      <c r="JO79" s="140"/>
      <c r="JP79" s="140"/>
      <c r="JQ79" s="140"/>
      <c r="JR79" s="140"/>
      <c r="JS79" s="140"/>
      <c r="JT79" s="140"/>
      <c r="JU79" s="140"/>
      <c r="JV79" s="140"/>
      <c r="JW79" s="140"/>
      <c r="JX79" s="140"/>
      <c r="JY79" s="140"/>
      <c r="JZ79" s="140"/>
      <c r="KA79" s="140"/>
      <c r="KB79" s="140"/>
      <c r="KC79" s="140">
        <f>データ!EP7</f>
        <v>64821759</v>
      </c>
      <c r="KD79" s="140"/>
      <c r="KE79" s="140"/>
      <c r="KF79" s="140"/>
      <c r="KG79" s="140"/>
      <c r="KH79" s="140"/>
      <c r="KI79" s="140"/>
      <c r="KJ79" s="140"/>
      <c r="KK79" s="140"/>
      <c r="KL79" s="140"/>
      <c r="KM79" s="140"/>
      <c r="KN79" s="140"/>
      <c r="KO79" s="140"/>
      <c r="KP79" s="140"/>
      <c r="KQ79" s="140"/>
      <c r="KR79" s="140"/>
      <c r="KS79" s="140"/>
      <c r="KT79" s="140"/>
      <c r="KU79" s="140"/>
      <c r="KV79" s="140">
        <f>データ!EQ7</f>
        <v>64229229</v>
      </c>
      <c r="KW79" s="140"/>
      <c r="KX79" s="140"/>
      <c r="KY79" s="140"/>
      <c r="KZ79" s="140"/>
      <c r="LA79" s="140"/>
      <c r="LB79" s="140"/>
      <c r="LC79" s="140"/>
      <c r="LD79" s="140"/>
      <c r="LE79" s="140"/>
      <c r="LF79" s="140"/>
      <c r="LG79" s="140"/>
      <c r="LH79" s="140"/>
      <c r="LI79" s="140"/>
      <c r="LJ79" s="140"/>
      <c r="LK79" s="140"/>
      <c r="LL79" s="140"/>
      <c r="LM79" s="140"/>
      <c r="LN79" s="140"/>
      <c r="LO79" s="140">
        <f>データ!ER7</f>
        <v>63576734</v>
      </c>
      <c r="LP79" s="140"/>
      <c r="LQ79" s="140"/>
      <c r="LR79" s="140"/>
      <c r="LS79" s="140"/>
      <c r="LT79" s="140"/>
      <c r="LU79" s="140"/>
      <c r="LV79" s="140"/>
      <c r="LW79" s="140"/>
      <c r="LX79" s="140"/>
      <c r="LY79" s="140"/>
      <c r="LZ79" s="140"/>
      <c r="MA79" s="140"/>
      <c r="MB79" s="140"/>
      <c r="MC79" s="140"/>
      <c r="MD79" s="140"/>
      <c r="ME79" s="140"/>
      <c r="MF79" s="140"/>
      <c r="MG79" s="140"/>
      <c r="MH79" s="140">
        <f>データ!ES7</f>
        <v>63573752</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71.2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D48B/FfwdtU9R+XxTuz9L/cFkdqk8eeuad0FxwYaDPXvfdpgIypxcFJY5ITi/Hz6EbXDIOHxHmrR+5yifv+MA==" saltValue="yBj+Vi20wXOnPd83AjUUU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156</v>
      </c>
      <c r="AX5" s="52" t="s">
        <v>147</v>
      </c>
      <c r="AY5" s="52" t="s">
        <v>148</v>
      </c>
      <c r="AZ5" s="52" t="s">
        <v>149</v>
      </c>
      <c r="BA5" s="52" t="s">
        <v>150</v>
      </c>
      <c r="BB5" s="52" t="s">
        <v>151</v>
      </c>
      <c r="BC5" s="52" t="s">
        <v>152</v>
      </c>
      <c r="BD5" s="52" t="s">
        <v>153</v>
      </c>
      <c r="BE5" s="52" t="s">
        <v>143</v>
      </c>
      <c r="BF5" s="52" t="s">
        <v>155</v>
      </c>
      <c r="BG5" s="52" t="s">
        <v>145</v>
      </c>
      <c r="BH5" s="52" t="s">
        <v>146</v>
      </c>
      <c r="BI5" s="52" t="s">
        <v>157</v>
      </c>
      <c r="BJ5" s="52" t="s">
        <v>148</v>
      </c>
      <c r="BK5" s="52" t="s">
        <v>149</v>
      </c>
      <c r="BL5" s="52" t="s">
        <v>150</v>
      </c>
      <c r="BM5" s="52" t="s">
        <v>151</v>
      </c>
      <c r="BN5" s="52" t="s">
        <v>152</v>
      </c>
      <c r="BO5" s="52" t="s">
        <v>153</v>
      </c>
      <c r="BP5" s="52" t="s">
        <v>143</v>
      </c>
      <c r="BQ5" s="52" t="s">
        <v>155</v>
      </c>
      <c r="BR5" s="52" t="s">
        <v>158</v>
      </c>
      <c r="BS5" s="52" t="s">
        <v>146</v>
      </c>
      <c r="BT5" s="52" t="s">
        <v>147</v>
      </c>
      <c r="BU5" s="52" t="s">
        <v>148</v>
      </c>
      <c r="BV5" s="52" t="s">
        <v>149</v>
      </c>
      <c r="BW5" s="52" t="s">
        <v>150</v>
      </c>
      <c r="BX5" s="52" t="s">
        <v>151</v>
      </c>
      <c r="BY5" s="52" t="s">
        <v>152</v>
      </c>
      <c r="BZ5" s="52" t="s">
        <v>153</v>
      </c>
      <c r="CA5" s="52" t="s">
        <v>154</v>
      </c>
      <c r="CB5" s="52" t="s">
        <v>159</v>
      </c>
      <c r="CC5" s="52" t="s">
        <v>145</v>
      </c>
      <c r="CD5" s="52" t="s">
        <v>156</v>
      </c>
      <c r="CE5" s="52" t="s">
        <v>160</v>
      </c>
      <c r="CF5" s="52" t="s">
        <v>148</v>
      </c>
      <c r="CG5" s="52" t="s">
        <v>149</v>
      </c>
      <c r="CH5" s="52" t="s">
        <v>150</v>
      </c>
      <c r="CI5" s="52" t="s">
        <v>151</v>
      </c>
      <c r="CJ5" s="52" t="s">
        <v>152</v>
      </c>
      <c r="CK5" s="52" t="s">
        <v>153</v>
      </c>
      <c r="CL5" s="52" t="s">
        <v>143</v>
      </c>
      <c r="CM5" s="52" t="s">
        <v>144</v>
      </c>
      <c r="CN5" s="52" t="s">
        <v>161</v>
      </c>
      <c r="CO5" s="52" t="s">
        <v>156</v>
      </c>
      <c r="CP5" s="52" t="s">
        <v>160</v>
      </c>
      <c r="CQ5" s="52" t="s">
        <v>148</v>
      </c>
      <c r="CR5" s="52" t="s">
        <v>149</v>
      </c>
      <c r="CS5" s="52" t="s">
        <v>150</v>
      </c>
      <c r="CT5" s="52" t="s">
        <v>151</v>
      </c>
      <c r="CU5" s="52" t="s">
        <v>152</v>
      </c>
      <c r="CV5" s="52" t="s">
        <v>153</v>
      </c>
      <c r="CW5" s="52" t="s">
        <v>143</v>
      </c>
      <c r="CX5" s="52" t="s">
        <v>144</v>
      </c>
      <c r="CY5" s="52" t="s">
        <v>158</v>
      </c>
      <c r="CZ5" s="52" t="s">
        <v>156</v>
      </c>
      <c r="DA5" s="52" t="s">
        <v>147</v>
      </c>
      <c r="DB5" s="52" t="s">
        <v>148</v>
      </c>
      <c r="DC5" s="52" t="s">
        <v>149</v>
      </c>
      <c r="DD5" s="52" t="s">
        <v>150</v>
      </c>
      <c r="DE5" s="52" t="s">
        <v>151</v>
      </c>
      <c r="DF5" s="52" t="s">
        <v>152</v>
      </c>
      <c r="DG5" s="52" t="s">
        <v>153</v>
      </c>
      <c r="DH5" s="52" t="s">
        <v>143</v>
      </c>
      <c r="DI5" s="52" t="s">
        <v>144</v>
      </c>
      <c r="DJ5" s="52" t="s">
        <v>158</v>
      </c>
      <c r="DK5" s="52" t="s">
        <v>162</v>
      </c>
      <c r="DL5" s="52" t="s">
        <v>147</v>
      </c>
      <c r="DM5" s="52" t="s">
        <v>148</v>
      </c>
      <c r="DN5" s="52" t="s">
        <v>149</v>
      </c>
      <c r="DO5" s="52" t="s">
        <v>150</v>
      </c>
      <c r="DP5" s="52" t="s">
        <v>151</v>
      </c>
      <c r="DQ5" s="52" t="s">
        <v>152</v>
      </c>
      <c r="DR5" s="52" t="s">
        <v>153</v>
      </c>
      <c r="DS5" s="52" t="s">
        <v>154</v>
      </c>
      <c r="DT5" s="52" t="s">
        <v>155</v>
      </c>
      <c r="DU5" s="52" t="s">
        <v>158</v>
      </c>
      <c r="DV5" s="52" t="s">
        <v>163</v>
      </c>
      <c r="DW5" s="52" t="s">
        <v>147</v>
      </c>
      <c r="DX5" s="52" t="s">
        <v>148</v>
      </c>
      <c r="DY5" s="52" t="s">
        <v>149</v>
      </c>
      <c r="DZ5" s="52" t="s">
        <v>150</v>
      </c>
      <c r="EA5" s="52" t="s">
        <v>151</v>
      </c>
      <c r="EB5" s="52" t="s">
        <v>152</v>
      </c>
      <c r="EC5" s="52" t="s">
        <v>153</v>
      </c>
      <c r="ED5" s="52" t="s">
        <v>154</v>
      </c>
      <c r="EE5" s="52" t="s">
        <v>164</v>
      </c>
      <c r="EF5" s="52" t="s">
        <v>158</v>
      </c>
      <c r="EG5" s="52" t="s">
        <v>163</v>
      </c>
      <c r="EH5" s="52" t="s">
        <v>157</v>
      </c>
      <c r="EI5" s="52" t="s">
        <v>148</v>
      </c>
      <c r="EJ5" s="52" t="s">
        <v>149</v>
      </c>
      <c r="EK5" s="52" t="s">
        <v>150</v>
      </c>
      <c r="EL5" s="52" t="s">
        <v>151</v>
      </c>
      <c r="EM5" s="52" t="s">
        <v>152</v>
      </c>
      <c r="EN5" s="52" t="s">
        <v>165</v>
      </c>
      <c r="EO5" s="52" t="s">
        <v>154</v>
      </c>
      <c r="EP5" s="52" t="s">
        <v>155</v>
      </c>
      <c r="EQ5" s="52" t="s">
        <v>145</v>
      </c>
      <c r="ER5" s="52" t="s">
        <v>146</v>
      </c>
      <c r="ES5" s="52" t="s">
        <v>160</v>
      </c>
      <c r="ET5" s="52" t="s">
        <v>148</v>
      </c>
      <c r="EU5" s="52" t="s">
        <v>149</v>
      </c>
      <c r="EV5" s="52" t="s">
        <v>150</v>
      </c>
      <c r="EW5" s="52" t="s">
        <v>151</v>
      </c>
      <c r="EX5" s="52" t="s">
        <v>152</v>
      </c>
      <c r="EY5" s="52" t="s">
        <v>153</v>
      </c>
    </row>
    <row r="6" spans="1:155" s="57" customFormat="1" x14ac:dyDescent="0.25">
      <c r="A6" s="38" t="s">
        <v>166</v>
      </c>
      <c r="B6" s="53">
        <f>B8</f>
        <v>2021</v>
      </c>
      <c r="C6" s="53">
        <f t="shared" ref="C6:M6" si="2">C8</f>
        <v>232092</v>
      </c>
      <c r="D6" s="53">
        <f t="shared" si="2"/>
        <v>46</v>
      </c>
      <c r="E6" s="53">
        <f t="shared" si="2"/>
        <v>6</v>
      </c>
      <c r="F6" s="53">
        <f t="shared" si="2"/>
        <v>0</v>
      </c>
      <c r="G6" s="53">
        <f t="shared" si="2"/>
        <v>1</v>
      </c>
      <c r="H6" s="155" t="str">
        <f>IF(H8&lt;&gt;I8,H8,"")&amp;IF(I8&lt;&gt;J8,I8,"")&amp;"　"&amp;J8</f>
        <v>愛知県碧南市　碧南市民病院</v>
      </c>
      <c r="I6" s="156"/>
      <c r="J6" s="15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20</v>
      </c>
      <c r="R6" s="53" t="str">
        <f t="shared" si="3"/>
        <v>対象</v>
      </c>
      <c r="S6" s="53" t="str">
        <f t="shared" si="3"/>
        <v>透 未 訓</v>
      </c>
      <c r="T6" s="53" t="str">
        <f t="shared" si="3"/>
        <v>救 臨 輪</v>
      </c>
      <c r="U6" s="54">
        <f>U8</f>
        <v>72727</v>
      </c>
      <c r="V6" s="54">
        <f>V8</f>
        <v>27427</v>
      </c>
      <c r="W6" s="53" t="str">
        <f>W8</f>
        <v>非該当</v>
      </c>
      <c r="X6" s="53" t="str">
        <f t="shared" ref="X6" si="4">X8</f>
        <v>非該当</v>
      </c>
      <c r="Y6" s="53" t="str">
        <f t="shared" si="3"/>
        <v>７：１</v>
      </c>
      <c r="Z6" s="54">
        <f t="shared" si="3"/>
        <v>319</v>
      </c>
      <c r="AA6" s="54" t="str">
        <f t="shared" si="3"/>
        <v>-</v>
      </c>
      <c r="AB6" s="54" t="str">
        <f t="shared" si="3"/>
        <v>-</v>
      </c>
      <c r="AC6" s="54" t="str">
        <f t="shared" si="3"/>
        <v>-</v>
      </c>
      <c r="AD6" s="54" t="str">
        <f t="shared" si="3"/>
        <v>-</v>
      </c>
      <c r="AE6" s="54">
        <f t="shared" si="3"/>
        <v>319</v>
      </c>
      <c r="AF6" s="54">
        <f t="shared" si="3"/>
        <v>319</v>
      </c>
      <c r="AG6" s="54" t="str">
        <f t="shared" si="3"/>
        <v>-</v>
      </c>
      <c r="AH6" s="54">
        <f t="shared" si="3"/>
        <v>319</v>
      </c>
      <c r="AI6" s="55">
        <f>IF(AI8="-",NA(),AI8)</f>
        <v>88.6</v>
      </c>
      <c r="AJ6" s="55">
        <f t="shared" ref="AJ6:AR6" si="5">IF(AJ8="-",NA(),AJ8)</f>
        <v>86.5</v>
      </c>
      <c r="AK6" s="55">
        <f t="shared" si="5"/>
        <v>87.4</v>
      </c>
      <c r="AL6" s="55">
        <f t="shared" si="5"/>
        <v>90</v>
      </c>
      <c r="AM6" s="55">
        <f t="shared" si="5"/>
        <v>101.1</v>
      </c>
      <c r="AN6" s="55">
        <f t="shared" si="5"/>
        <v>97</v>
      </c>
      <c r="AO6" s="55">
        <f t="shared" si="5"/>
        <v>97.8</v>
      </c>
      <c r="AP6" s="55">
        <f t="shared" si="5"/>
        <v>97</v>
      </c>
      <c r="AQ6" s="55">
        <f t="shared" si="5"/>
        <v>102.4</v>
      </c>
      <c r="AR6" s="55">
        <f t="shared" si="5"/>
        <v>107.2</v>
      </c>
      <c r="AS6" s="55" t="str">
        <f>IF(AS8="-","【-】","【"&amp;SUBSTITUTE(TEXT(AS8,"#,##0.0"),"-","△")&amp;"】")</f>
        <v>【106.2】</v>
      </c>
      <c r="AT6" s="55">
        <f>IF(AT8="-",NA(),AT8)</f>
        <v>81.3</v>
      </c>
      <c r="AU6" s="55">
        <f t="shared" ref="AU6:BC6" si="6">IF(AU8="-",NA(),AU8)</f>
        <v>79</v>
      </c>
      <c r="AV6" s="55">
        <f t="shared" si="6"/>
        <v>78.900000000000006</v>
      </c>
      <c r="AW6" s="55">
        <f t="shared" si="6"/>
        <v>67.3</v>
      </c>
      <c r="AX6" s="55">
        <f t="shared" si="6"/>
        <v>75.099999999999994</v>
      </c>
      <c r="AY6" s="55">
        <f t="shared" si="6"/>
        <v>89.6</v>
      </c>
      <c r="AZ6" s="55">
        <f t="shared" si="6"/>
        <v>89.7</v>
      </c>
      <c r="BA6" s="55">
        <f t="shared" si="6"/>
        <v>89.3</v>
      </c>
      <c r="BB6" s="55">
        <f t="shared" si="6"/>
        <v>84.1</v>
      </c>
      <c r="BC6" s="55">
        <f t="shared" si="6"/>
        <v>86.3</v>
      </c>
      <c r="BD6" s="55" t="str">
        <f>IF(BD8="-","【-】","【"&amp;SUBSTITUTE(TEXT(BD8,"#,##0.0"),"-","△")&amp;"】")</f>
        <v>【86.6】</v>
      </c>
      <c r="BE6" s="55">
        <f>IF(BE8="-",NA(),BE8)</f>
        <v>114.1</v>
      </c>
      <c r="BF6" s="55">
        <f t="shared" ref="BF6:BN6" si="7">IF(BF8="-",NA(),BF8)</f>
        <v>137.1</v>
      </c>
      <c r="BG6" s="55">
        <f t="shared" si="7"/>
        <v>152.9</v>
      </c>
      <c r="BH6" s="55">
        <f t="shared" si="7"/>
        <v>203.2</v>
      </c>
      <c r="BI6" s="55">
        <f t="shared" si="7"/>
        <v>175.4</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75.3</v>
      </c>
      <c r="BQ6" s="55">
        <f t="shared" ref="BQ6:BY6" si="8">IF(BQ8="-",NA(),BQ8)</f>
        <v>72.099999999999994</v>
      </c>
      <c r="BR6" s="55">
        <f t="shared" si="8"/>
        <v>71.599999999999994</v>
      </c>
      <c r="BS6" s="55">
        <f t="shared" si="8"/>
        <v>54.3</v>
      </c>
      <c r="BT6" s="55">
        <f t="shared" si="8"/>
        <v>61.4</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45573</v>
      </c>
      <c r="CB6" s="56">
        <f t="shared" ref="CB6:CJ6" si="9">IF(CB8="-",NA(),CB8)</f>
        <v>45515</v>
      </c>
      <c r="CC6" s="56">
        <f t="shared" si="9"/>
        <v>46111</v>
      </c>
      <c r="CD6" s="56">
        <f t="shared" si="9"/>
        <v>49294</v>
      </c>
      <c r="CE6" s="56">
        <f t="shared" si="9"/>
        <v>49282</v>
      </c>
      <c r="CF6" s="56">
        <f t="shared" si="9"/>
        <v>50958</v>
      </c>
      <c r="CG6" s="56">
        <f t="shared" si="9"/>
        <v>52405</v>
      </c>
      <c r="CH6" s="56">
        <f t="shared" si="9"/>
        <v>53523</v>
      </c>
      <c r="CI6" s="56">
        <f t="shared" si="9"/>
        <v>57368</v>
      </c>
      <c r="CJ6" s="56">
        <f t="shared" si="9"/>
        <v>59838</v>
      </c>
      <c r="CK6" s="55" t="str">
        <f>IF(CK8="-","【-】","【"&amp;SUBSTITUTE(TEXT(CK8,"#,##0"),"-","△")&amp;"】")</f>
        <v>【59,287】</v>
      </c>
      <c r="CL6" s="56">
        <f>IF(CL8="-",NA(),CL8)</f>
        <v>11238</v>
      </c>
      <c r="CM6" s="56">
        <f t="shared" ref="CM6:CU6" si="10">IF(CM8="-",NA(),CM8)</f>
        <v>11456</v>
      </c>
      <c r="CN6" s="56">
        <f t="shared" si="10"/>
        <v>12208</v>
      </c>
      <c r="CO6" s="56">
        <f t="shared" si="10"/>
        <v>12751</v>
      </c>
      <c r="CP6" s="56">
        <f t="shared" si="10"/>
        <v>13551</v>
      </c>
      <c r="CQ6" s="56">
        <f t="shared" si="10"/>
        <v>13792</v>
      </c>
      <c r="CR6" s="56">
        <f t="shared" si="10"/>
        <v>14290</v>
      </c>
      <c r="CS6" s="56">
        <f t="shared" si="10"/>
        <v>15111</v>
      </c>
      <c r="CT6" s="56">
        <f t="shared" si="10"/>
        <v>15986</v>
      </c>
      <c r="CU6" s="56">
        <f t="shared" si="10"/>
        <v>16421</v>
      </c>
      <c r="CV6" s="55" t="str">
        <f>IF(CV8="-","【-】","【"&amp;SUBSTITUTE(TEXT(CV8,"#,##0"),"-","△")&amp;"】")</f>
        <v>【17,202】</v>
      </c>
      <c r="CW6" s="55">
        <f>IF(CW8="-",NA(),CW8)</f>
        <v>63.4</v>
      </c>
      <c r="CX6" s="55">
        <f t="shared" ref="CX6:DF6" si="11">IF(CX8="-",NA(),CX8)</f>
        <v>65.7</v>
      </c>
      <c r="CY6" s="55">
        <f t="shared" si="11"/>
        <v>66</v>
      </c>
      <c r="CZ6" s="55">
        <f t="shared" si="11"/>
        <v>79.099999999999994</v>
      </c>
      <c r="DA6" s="55">
        <f t="shared" si="11"/>
        <v>71.7</v>
      </c>
      <c r="DB6" s="55">
        <f t="shared" si="11"/>
        <v>56.1</v>
      </c>
      <c r="DC6" s="55">
        <f t="shared" si="11"/>
        <v>56</v>
      </c>
      <c r="DD6" s="55">
        <f t="shared" si="11"/>
        <v>56.2</v>
      </c>
      <c r="DE6" s="55">
        <f t="shared" si="11"/>
        <v>60.8</v>
      </c>
      <c r="DF6" s="55">
        <f t="shared" si="11"/>
        <v>57.4</v>
      </c>
      <c r="DG6" s="55" t="str">
        <f>IF(DG8="-","【-】","【"&amp;SUBSTITUTE(TEXT(DG8,"#,##0.0"),"-","△")&amp;"】")</f>
        <v>【56.4】</v>
      </c>
      <c r="DH6" s="55">
        <f>IF(DH8="-",NA(),DH8)</f>
        <v>23.4</v>
      </c>
      <c r="DI6" s="55">
        <f t="shared" ref="DI6:DQ6" si="12">IF(DI8="-",NA(),DI8)</f>
        <v>22.4</v>
      </c>
      <c r="DJ6" s="55">
        <f t="shared" si="12"/>
        <v>23.6</v>
      </c>
      <c r="DK6" s="55">
        <f t="shared" si="12"/>
        <v>23.3</v>
      </c>
      <c r="DL6" s="55">
        <f t="shared" si="12"/>
        <v>23</v>
      </c>
      <c r="DM6" s="55">
        <f t="shared" si="12"/>
        <v>23.9</v>
      </c>
      <c r="DN6" s="55">
        <f t="shared" si="12"/>
        <v>23.6</v>
      </c>
      <c r="DO6" s="55">
        <f t="shared" si="12"/>
        <v>24.2</v>
      </c>
      <c r="DP6" s="55">
        <f t="shared" si="12"/>
        <v>24.1</v>
      </c>
      <c r="DQ6" s="55">
        <f t="shared" si="12"/>
        <v>23.9</v>
      </c>
      <c r="DR6" s="55" t="str">
        <f>IF(DR8="-","【-】","【"&amp;SUBSTITUTE(TEXT(DR8,"#,##0.0"),"-","△")&amp;"】")</f>
        <v>【24.8】</v>
      </c>
      <c r="DS6" s="55">
        <f>IF(DS8="-",NA(),DS8)</f>
        <v>63.5</v>
      </c>
      <c r="DT6" s="55">
        <f t="shared" ref="DT6:EB6" si="13">IF(DT8="-",NA(),DT8)</f>
        <v>65.7</v>
      </c>
      <c r="DU6" s="55">
        <f t="shared" si="13"/>
        <v>68.2</v>
      </c>
      <c r="DV6" s="55">
        <f t="shared" si="13"/>
        <v>70.7</v>
      </c>
      <c r="DW6" s="55">
        <f t="shared" si="13"/>
        <v>73.2</v>
      </c>
      <c r="DX6" s="55">
        <f t="shared" si="13"/>
        <v>50.9</v>
      </c>
      <c r="DY6" s="55">
        <f t="shared" si="13"/>
        <v>51.9</v>
      </c>
      <c r="DZ6" s="55">
        <f t="shared" si="13"/>
        <v>52.9</v>
      </c>
      <c r="EA6" s="55">
        <f t="shared" si="13"/>
        <v>54.3</v>
      </c>
      <c r="EB6" s="55">
        <f t="shared" si="13"/>
        <v>54.9</v>
      </c>
      <c r="EC6" s="55" t="str">
        <f>IF(EC8="-","【-】","【"&amp;SUBSTITUTE(TEXT(EC8,"#,##0.0"),"-","△")&amp;"】")</f>
        <v>【56.0】</v>
      </c>
      <c r="ED6" s="55">
        <f>IF(ED8="-",NA(),ED8)</f>
        <v>68.2</v>
      </c>
      <c r="EE6" s="55">
        <f t="shared" ref="EE6:EM6" si="14">IF(EE8="-",NA(),EE8)</f>
        <v>69.2</v>
      </c>
      <c r="EF6" s="55">
        <f t="shared" si="14"/>
        <v>72.599999999999994</v>
      </c>
      <c r="EG6" s="55">
        <f t="shared" si="14"/>
        <v>75.2</v>
      </c>
      <c r="EH6" s="55">
        <f t="shared" si="14"/>
        <v>78.2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64858941</v>
      </c>
      <c r="EP6" s="56">
        <f t="shared" ref="EP6:EX6" si="15">IF(EP8="-",NA(),EP8)</f>
        <v>64821759</v>
      </c>
      <c r="EQ6" s="56">
        <f t="shared" si="15"/>
        <v>64229229</v>
      </c>
      <c r="ER6" s="56">
        <f t="shared" si="15"/>
        <v>63576734</v>
      </c>
      <c r="ES6" s="56">
        <f t="shared" si="15"/>
        <v>63573752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5">
      <c r="A7" s="38" t="s">
        <v>167</v>
      </c>
      <c r="B7" s="53">
        <f t="shared" ref="B7:AH7" si="16">B8</f>
        <v>2021</v>
      </c>
      <c r="C7" s="53">
        <f t="shared" si="16"/>
        <v>232092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20</v>
      </c>
      <c r="R7" s="53" t="str">
        <f t="shared" si="16"/>
        <v>対象</v>
      </c>
      <c r="S7" s="53" t="str">
        <f t="shared" si="16"/>
        <v>透 未 訓</v>
      </c>
      <c r="T7" s="53" t="str">
        <f t="shared" si="16"/>
        <v>救 臨 輪</v>
      </c>
      <c r="U7" s="54">
        <f>U8</f>
        <v>72727</v>
      </c>
      <c r="V7" s="54">
        <f>V8</f>
        <v>27427</v>
      </c>
      <c r="W7" s="53" t="str">
        <f>W8</f>
        <v>非該当</v>
      </c>
      <c r="X7" s="53" t="str">
        <f t="shared" si="16"/>
        <v>非該当</v>
      </c>
      <c r="Y7" s="53" t="str">
        <f t="shared" si="16"/>
        <v>７：１</v>
      </c>
      <c r="Z7" s="54">
        <f t="shared" si="16"/>
        <v>319</v>
      </c>
      <c r="AA7" s="54" t="str">
        <f t="shared" si="16"/>
        <v>-</v>
      </c>
      <c r="AB7" s="54" t="str">
        <f t="shared" si="16"/>
        <v>-</v>
      </c>
      <c r="AC7" s="54" t="str">
        <f t="shared" si="16"/>
        <v>-</v>
      </c>
      <c r="AD7" s="54" t="str">
        <f t="shared" si="16"/>
        <v>-</v>
      </c>
      <c r="AE7" s="54">
        <f t="shared" si="16"/>
        <v>319</v>
      </c>
      <c r="AF7" s="54">
        <f t="shared" si="16"/>
        <v>319</v>
      </c>
      <c r="AG7" s="54" t="str">
        <f t="shared" si="16"/>
        <v>-</v>
      </c>
      <c r="AH7" s="54">
        <f t="shared" si="16"/>
        <v>319</v>
      </c>
      <c r="AI7" s="55">
        <f>AI8</f>
        <v>88.6</v>
      </c>
      <c r="AJ7" s="55">
        <f t="shared" ref="AJ7:AR7" si="17">AJ8</f>
        <v>86.5</v>
      </c>
      <c r="AK7" s="55">
        <f t="shared" si="17"/>
        <v>87.4</v>
      </c>
      <c r="AL7" s="55">
        <f t="shared" si="17"/>
        <v>90</v>
      </c>
      <c r="AM7" s="55">
        <f t="shared" si="17"/>
        <v>101.1</v>
      </c>
      <c r="AN7" s="55">
        <f t="shared" si="17"/>
        <v>97</v>
      </c>
      <c r="AO7" s="55">
        <f t="shared" si="17"/>
        <v>97.8</v>
      </c>
      <c r="AP7" s="55">
        <f t="shared" si="17"/>
        <v>97</v>
      </c>
      <c r="AQ7" s="55">
        <f t="shared" si="17"/>
        <v>102.4</v>
      </c>
      <c r="AR7" s="55">
        <f t="shared" si="17"/>
        <v>107.2</v>
      </c>
      <c r="AS7" s="55"/>
      <c r="AT7" s="55">
        <f>AT8</f>
        <v>81.3</v>
      </c>
      <c r="AU7" s="55">
        <f t="shared" ref="AU7:BC7" si="18">AU8</f>
        <v>79</v>
      </c>
      <c r="AV7" s="55">
        <f t="shared" si="18"/>
        <v>78.900000000000006</v>
      </c>
      <c r="AW7" s="55">
        <f t="shared" si="18"/>
        <v>67.3</v>
      </c>
      <c r="AX7" s="55">
        <f t="shared" si="18"/>
        <v>75.099999999999994</v>
      </c>
      <c r="AY7" s="55">
        <f t="shared" si="18"/>
        <v>89.6</v>
      </c>
      <c r="AZ7" s="55">
        <f t="shared" si="18"/>
        <v>89.7</v>
      </c>
      <c r="BA7" s="55">
        <f t="shared" si="18"/>
        <v>89.3</v>
      </c>
      <c r="BB7" s="55">
        <f t="shared" si="18"/>
        <v>84.1</v>
      </c>
      <c r="BC7" s="55">
        <f t="shared" si="18"/>
        <v>86.3</v>
      </c>
      <c r="BD7" s="55"/>
      <c r="BE7" s="55">
        <f>BE8</f>
        <v>114.1</v>
      </c>
      <c r="BF7" s="55">
        <f t="shared" ref="BF7:BN7" si="19">BF8</f>
        <v>137.1</v>
      </c>
      <c r="BG7" s="55">
        <f t="shared" si="19"/>
        <v>152.9</v>
      </c>
      <c r="BH7" s="55">
        <f t="shared" si="19"/>
        <v>203.2</v>
      </c>
      <c r="BI7" s="55">
        <f t="shared" si="19"/>
        <v>175.4</v>
      </c>
      <c r="BJ7" s="55">
        <f t="shared" si="19"/>
        <v>80.7</v>
      </c>
      <c r="BK7" s="55">
        <f t="shared" si="19"/>
        <v>75.900000000000006</v>
      </c>
      <c r="BL7" s="55">
        <f t="shared" si="19"/>
        <v>75.099999999999994</v>
      </c>
      <c r="BM7" s="55">
        <f t="shared" si="19"/>
        <v>83.2</v>
      </c>
      <c r="BN7" s="55">
        <f t="shared" si="19"/>
        <v>84.6</v>
      </c>
      <c r="BO7" s="55"/>
      <c r="BP7" s="55">
        <f>BP8</f>
        <v>75.3</v>
      </c>
      <c r="BQ7" s="55">
        <f t="shared" ref="BQ7:BY7" si="20">BQ8</f>
        <v>72.099999999999994</v>
      </c>
      <c r="BR7" s="55">
        <f t="shared" si="20"/>
        <v>71.599999999999994</v>
      </c>
      <c r="BS7" s="55">
        <f t="shared" si="20"/>
        <v>54.3</v>
      </c>
      <c r="BT7" s="55">
        <f t="shared" si="20"/>
        <v>61.4</v>
      </c>
      <c r="BU7" s="55">
        <f t="shared" si="20"/>
        <v>73.5</v>
      </c>
      <c r="BV7" s="55">
        <f t="shared" si="20"/>
        <v>74.099999999999994</v>
      </c>
      <c r="BW7" s="55">
        <f t="shared" si="20"/>
        <v>74.400000000000006</v>
      </c>
      <c r="BX7" s="55">
        <f t="shared" si="20"/>
        <v>66.5</v>
      </c>
      <c r="BY7" s="55">
        <f t="shared" si="20"/>
        <v>66.8</v>
      </c>
      <c r="BZ7" s="55"/>
      <c r="CA7" s="56">
        <f>CA8</f>
        <v>45573</v>
      </c>
      <c r="CB7" s="56">
        <f t="shared" ref="CB7:CJ7" si="21">CB8</f>
        <v>45515</v>
      </c>
      <c r="CC7" s="56">
        <f t="shared" si="21"/>
        <v>46111</v>
      </c>
      <c r="CD7" s="56">
        <f t="shared" si="21"/>
        <v>49294</v>
      </c>
      <c r="CE7" s="56">
        <f t="shared" si="21"/>
        <v>49282</v>
      </c>
      <c r="CF7" s="56">
        <f t="shared" si="21"/>
        <v>50958</v>
      </c>
      <c r="CG7" s="56">
        <f t="shared" si="21"/>
        <v>52405</v>
      </c>
      <c r="CH7" s="56">
        <f t="shared" si="21"/>
        <v>53523</v>
      </c>
      <c r="CI7" s="56">
        <f t="shared" si="21"/>
        <v>57368</v>
      </c>
      <c r="CJ7" s="56">
        <f t="shared" si="21"/>
        <v>59838</v>
      </c>
      <c r="CK7" s="55"/>
      <c r="CL7" s="56">
        <f>CL8</f>
        <v>11238</v>
      </c>
      <c r="CM7" s="56">
        <f t="shared" ref="CM7:CU7" si="22">CM8</f>
        <v>11456</v>
      </c>
      <c r="CN7" s="56">
        <f t="shared" si="22"/>
        <v>12208</v>
      </c>
      <c r="CO7" s="56">
        <f t="shared" si="22"/>
        <v>12751</v>
      </c>
      <c r="CP7" s="56">
        <f t="shared" si="22"/>
        <v>13551</v>
      </c>
      <c r="CQ7" s="56">
        <f t="shared" si="22"/>
        <v>13792</v>
      </c>
      <c r="CR7" s="56">
        <f t="shared" si="22"/>
        <v>14290</v>
      </c>
      <c r="CS7" s="56">
        <f t="shared" si="22"/>
        <v>15111</v>
      </c>
      <c r="CT7" s="56">
        <f t="shared" si="22"/>
        <v>15986</v>
      </c>
      <c r="CU7" s="56">
        <f t="shared" si="22"/>
        <v>16421</v>
      </c>
      <c r="CV7" s="55"/>
      <c r="CW7" s="55">
        <f>CW8</f>
        <v>63.4</v>
      </c>
      <c r="CX7" s="55">
        <f t="shared" ref="CX7:DF7" si="23">CX8</f>
        <v>65.7</v>
      </c>
      <c r="CY7" s="55">
        <f t="shared" si="23"/>
        <v>66</v>
      </c>
      <c r="CZ7" s="55">
        <f t="shared" si="23"/>
        <v>79.099999999999994</v>
      </c>
      <c r="DA7" s="55">
        <f t="shared" si="23"/>
        <v>71.7</v>
      </c>
      <c r="DB7" s="55">
        <f t="shared" si="23"/>
        <v>56.1</v>
      </c>
      <c r="DC7" s="55">
        <f t="shared" si="23"/>
        <v>56</v>
      </c>
      <c r="DD7" s="55">
        <f t="shared" si="23"/>
        <v>56.2</v>
      </c>
      <c r="DE7" s="55">
        <f t="shared" si="23"/>
        <v>60.8</v>
      </c>
      <c r="DF7" s="55">
        <f t="shared" si="23"/>
        <v>57.4</v>
      </c>
      <c r="DG7" s="55"/>
      <c r="DH7" s="55">
        <f>DH8</f>
        <v>23.4</v>
      </c>
      <c r="DI7" s="55">
        <f t="shared" ref="DI7:DQ7" si="24">DI8</f>
        <v>22.4</v>
      </c>
      <c r="DJ7" s="55">
        <f t="shared" si="24"/>
        <v>23.6</v>
      </c>
      <c r="DK7" s="55">
        <f t="shared" si="24"/>
        <v>23.3</v>
      </c>
      <c r="DL7" s="55">
        <f t="shared" si="24"/>
        <v>23</v>
      </c>
      <c r="DM7" s="55">
        <f t="shared" si="24"/>
        <v>23.9</v>
      </c>
      <c r="DN7" s="55">
        <f t="shared" si="24"/>
        <v>23.6</v>
      </c>
      <c r="DO7" s="55">
        <f t="shared" si="24"/>
        <v>24.2</v>
      </c>
      <c r="DP7" s="55">
        <f t="shared" si="24"/>
        <v>24.1</v>
      </c>
      <c r="DQ7" s="55">
        <f t="shared" si="24"/>
        <v>23.9</v>
      </c>
      <c r="DR7" s="55"/>
      <c r="DS7" s="55">
        <f>DS8</f>
        <v>63.5</v>
      </c>
      <c r="DT7" s="55">
        <f t="shared" ref="DT7:EB7" si="25">DT8</f>
        <v>65.7</v>
      </c>
      <c r="DU7" s="55">
        <f t="shared" si="25"/>
        <v>68.2</v>
      </c>
      <c r="DV7" s="55">
        <f t="shared" si="25"/>
        <v>70.7</v>
      </c>
      <c r="DW7" s="55">
        <f t="shared" si="25"/>
        <v>73.2</v>
      </c>
      <c r="DX7" s="55">
        <f t="shared" si="25"/>
        <v>50.9</v>
      </c>
      <c r="DY7" s="55">
        <f t="shared" si="25"/>
        <v>51.9</v>
      </c>
      <c r="DZ7" s="55">
        <f t="shared" si="25"/>
        <v>52.9</v>
      </c>
      <c r="EA7" s="55">
        <f t="shared" si="25"/>
        <v>54.3</v>
      </c>
      <c r="EB7" s="55">
        <f t="shared" si="25"/>
        <v>54.9</v>
      </c>
      <c r="EC7" s="55"/>
      <c r="ED7" s="55">
        <f>ED8</f>
        <v>68.2</v>
      </c>
      <c r="EE7" s="55">
        <f t="shared" ref="EE7:EM7" si="26">EE8</f>
        <v>69.2</v>
      </c>
      <c r="EF7" s="55">
        <f t="shared" si="26"/>
        <v>72.599999999999994</v>
      </c>
      <c r="EG7" s="55">
        <f t="shared" si="26"/>
        <v>75.2</v>
      </c>
      <c r="EH7" s="55">
        <f t="shared" si="26"/>
        <v>78.2</v>
      </c>
      <c r="EI7" s="55">
        <f t="shared" si="26"/>
        <v>66.8</v>
      </c>
      <c r="EJ7" s="55">
        <f t="shared" si="26"/>
        <v>68.2</v>
      </c>
      <c r="EK7" s="55">
        <f t="shared" si="26"/>
        <v>69.400000000000006</v>
      </c>
      <c r="EL7" s="55">
        <f t="shared" si="26"/>
        <v>69.900000000000006</v>
      </c>
      <c r="EM7" s="55">
        <f t="shared" si="26"/>
        <v>68.8</v>
      </c>
      <c r="EN7" s="55"/>
      <c r="EO7" s="56">
        <f>EO8</f>
        <v>64858941</v>
      </c>
      <c r="EP7" s="56">
        <f t="shared" ref="EP7:EX7" si="27">EP8</f>
        <v>64821759</v>
      </c>
      <c r="EQ7" s="56">
        <f t="shared" si="27"/>
        <v>64229229</v>
      </c>
      <c r="ER7" s="56">
        <f t="shared" si="27"/>
        <v>63576734</v>
      </c>
      <c r="ES7" s="56">
        <f t="shared" si="27"/>
        <v>63573752</v>
      </c>
      <c r="ET7" s="56">
        <f t="shared" si="27"/>
        <v>47082778</v>
      </c>
      <c r="EU7" s="56">
        <f t="shared" si="27"/>
        <v>48918364</v>
      </c>
      <c r="EV7" s="56">
        <f t="shared" si="27"/>
        <v>49696718</v>
      </c>
      <c r="EW7" s="56">
        <f t="shared" si="27"/>
        <v>50234873</v>
      </c>
      <c r="EX7" s="56">
        <f t="shared" si="27"/>
        <v>50294422</v>
      </c>
      <c r="EY7" s="56"/>
    </row>
    <row r="8" spans="1:155" s="57" customFormat="1" x14ac:dyDescent="0.25">
      <c r="A8" s="38"/>
      <c r="B8" s="58">
        <v>2021</v>
      </c>
      <c r="C8" s="58">
        <v>232092</v>
      </c>
      <c r="D8" s="58">
        <v>46</v>
      </c>
      <c r="E8" s="58">
        <v>6</v>
      </c>
      <c r="F8" s="58">
        <v>0</v>
      </c>
      <c r="G8" s="58">
        <v>1</v>
      </c>
      <c r="H8" s="58" t="s">
        <v>168</v>
      </c>
      <c r="I8" s="58" t="s">
        <v>169</v>
      </c>
      <c r="J8" s="58" t="s">
        <v>170</v>
      </c>
      <c r="K8" s="58" t="s">
        <v>171</v>
      </c>
      <c r="L8" s="58" t="s">
        <v>172</v>
      </c>
      <c r="M8" s="58" t="s">
        <v>173</v>
      </c>
      <c r="N8" s="58" t="s">
        <v>174</v>
      </c>
      <c r="O8" s="58" t="s">
        <v>175</v>
      </c>
      <c r="P8" s="58" t="s">
        <v>176</v>
      </c>
      <c r="Q8" s="59">
        <v>20</v>
      </c>
      <c r="R8" s="58" t="s">
        <v>177</v>
      </c>
      <c r="S8" s="58" t="s">
        <v>178</v>
      </c>
      <c r="T8" s="58" t="s">
        <v>179</v>
      </c>
      <c r="U8" s="59">
        <v>72727</v>
      </c>
      <c r="V8" s="59">
        <v>27427</v>
      </c>
      <c r="W8" s="58" t="s">
        <v>180</v>
      </c>
      <c r="X8" s="58" t="s">
        <v>180</v>
      </c>
      <c r="Y8" s="60" t="s">
        <v>181</v>
      </c>
      <c r="Z8" s="59">
        <v>319</v>
      </c>
      <c r="AA8" s="59" t="s">
        <v>39</v>
      </c>
      <c r="AB8" s="59" t="s">
        <v>39</v>
      </c>
      <c r="AC8" s="59" t="s">
        <v>39</v>
      </c>
      <c r="AD8" s="59" t="s">
        <v>39</v>
      </c>
      <c r="AE8" s="59">
        <v>319</v>
      </c>
      <c r="AF8" s="59">
        <v>319</v>
      </c>
      <c r="AG8" s="59" t="s">
        <v>39</v>
      </c>
      <c r="AH8" s="59">
        <v>319</v>
      </c>
      <c r="AI8" s="61">
        <v>88.6</v>
      </c>
      <c r="AJ8" s="61">
        <v>86.5</v>
      </c>
      <c r="AK8" s="61">
        <v>87.4</v>
      </c>
      <c r="AL8" s="61">
        <v>90</v>
      </c>
      <c r="AM8" s="61">
        <v>101.1</v>
      </c>
      <c r="AN8" s="61">
        <v>97</v>
      </c>
      <c r="AO8" s="61">
        <v>97.8</v>
      </c>
      <c r="AP8" s="61">
        <v>97</v>
      </c>
      <c r="AQ8" s="61">
        <v>102.4</v>
      </c>
      <c r="AR8" s="61">
        <v>107.2</v>
      </c>
      <c r="AS8" s="61">
        <v>106.2</v>
      </c>
      <c r="AT8" s="61">
        <v>81.3</v>
      </c>
      <c r="AU8" s="61">
        <v>79</v>
      </c>
      <c r="AV8" s="61">
        <v>78.900000000000006</v>
      </c>
      <c r="AW8" s="61">
        <v>67.3</v>
      </c>
      <c r="AX8" s="61">
        <v>75.099999999999994</v>
      </c>
      <c r="AY8" s="61">
        <v>89.6</v>
      </c>
      <c r="AZ8" s="61">
        <v>89.7</v>
      </c>
      <c r="BA8" s="61">
        <v>89.3</v>
      </c>
      <c r="BB8" s="61">
        <v>84.1</v>
      </c>
      <c r="BC8" s="61">
        <v>86.3</v>
      </c>
      <c r="BD8" s="61">
        <v>86.6</v>
      </c>
      <c r="BE8" s="62">
        <v>114.1</v>
      </c>
      <c r="BF8" s="62">
        <v>137.1</v>
      </c>
      <c r="BG8" s="62">
        <v>152.9</v>
      </c>
      <c r="BH8" s="62">
        <v>203.2</v>
      </c>
      <c r="BI8" s="62">
        <v>175.4</v>
      </c>
      <c r="BJ8" s="62">
        <v>80.7</v>
      </c>
      <c r="BK8" s="62">
        <v>75.900000000000006</v>
      </c>
      <c r="BL8" s="62">
        <v>75.099999999999994</v>
      </c>
      <c r="BM8" s="62">
        <v>83.2</v>
      </c>
      <c r="BN8" s="62">
        <v>84.6</v>
      </c>
      <c r="BO8" s="62">
        <v>70.7</v>
      </c>
      <c r="BP8" s="61">
        <v>75.3</v>
      </c>
      <c r="BQ8" s="61">
        <v>72.099999999999994</v>
      </c>
      <c r="BR8" s="61">
        <v>71.599999999999994</v>
      </c>
      <c r="BS8" s="61">
        <v>54.3</v>
      </c>
      <c r="BT8" s="61">
        <v>61.4</v>
      </c>
      <c r="BU8" s="61">
        <v>73.5</v>
      </c>
      <c r="BV8" s="61">
        <v>74.099999999999994</v>
      </c>
      <c r="BW8" s="61">
        <v>74.400000000000006</v>
      </c>
      <c r="BX8" s="61">
        <v>66.5</v>
      </c>
      <c r="BY8" s="61">
        <v>66.8</v>
      </c>
      <c r="BZ8" s="61">
        <v>67.099999999999994</v>
      </c>
      <c r="CA8" s="62">
        <v>45573</v>
      </c>
      <c r="CB8" s="62">
        <v>45515</v>
      </c>
      <c r="CC8" s="62">
        <v>46111</v>
      </c>
      <c r="CD8" s="62">
        <v>49294</v>
      </c>
      <c r="CE8" s="62">
        <v>49282</v>
      </c>
      <c r="CF8" s="62">
        <v>50958</v>
      </c>
      <c r="CG8" s="62">
        <v>52405</v>
      </c>
      <c r="CH8" s="62">
        <v>53523</v>
      </c>
      <c r="CI8" s="62">
        <v>57368</v>
      </c>
      <c r="CJ8" s="62">
        <v>59838</v>
      </c>
      <c r="CK8" s="61">
        <v>59287</v>
      </c>
      <c r="CL8" s="62">
        <v>11238</v>
      </c>
      <c r="CM8" s="62">
        <v>11456</v>
      </c>
      <c r="CN8" s="62">
        <v>12208</v>
      </c>
      <c r="CO8" s="62">
        <v>12751</v>
      </c>
      <c r="CP8" s="62">
        <v>13551</v>
      </c>
      <c r="CQ8" s="62">
        <v>13792</v>
      </c>
      <c r="CR8" s="62">
        <v>14290</v>
      </c>
      <c r="CS8" s="62">
        <v>15111</v>
      </c>
      <c r="CT8" s="62">
        <v>15986</v>
      </c>
      <c r="CU8" s="62">
        <v>16421</v>
      </c>
      <c r="CV8" s="61">
        <v>17202</v>
      </c>
      <c r="CW8" s="62">
        <v>63.4</v>
      </c>
      <c r="CX8" s="62">
        <v>65.7</v>
      </c>
      <c r="CY8" s="62">
        <v>66</v>
      </c>
      <c r="CZ8" s="62">
        <v>79.099999999999994</v>
      </c>
      <c r="DA8" s="62">
        <v>71.7</v>
      </c>
      <c r="DB8" s="62">
        <v>56.1</v>
      </c>
      <c r="DC8" s="62">
        <v>56</v>
      </c>
      <c r="DD8" s="62">
        <v>56.2</v>
      </c>
      <c r="DE8" s="62">
        <v>60.8</v>
      </c>
      <c r="DF8" s="62">
        <v>57.4</v>
      </c>
      <c r="DG8" s="62">
        <v>56.4</v>
      </c>
      <c r="DH8" s="62">
        <v>23.4</v>
      </c>
      <c r="DI8" s="62">
        <v>22.4</v>
      </c>
      <c r="DJ8" s="62">
        <v>23.6</v>
      </c>
      <c r="DK8" s="62">
        <v>23.3</v>
      </c>
      <c r="DL8" s="62">
        <v>23</v>
      </c>
      <c r="DM8" s="62">
        <v>23.9</v>
      </c>
      <c r="DN8" s="62">
        <v>23.6</v>
      </c>
      <c r="DO8" s="62">
        <v>24.2</v>
      </c>
      <c r="DP8" s="62">
        <v>24.1</v>
      </c>
      <c r="DQ8" s="62">
        <v>23.9</v>
      </c>
      <c r="DR8" s="62">
        <v>24.8</v>
      </c>
      <c r="DS8" s="61">
        <v>63.5</v>
      </c>
      <c r="DT8" s="61">
        <v>65.7</v>
      </c>
      <c r="DU8" s="61">
        <v>68.2</v>
      </c>
      <c r="DV8" s="61">
        <v>70.7</v>
      </c>
      <c r="DW8" s="61">
        <v>73.2</v>
      </c>
      <c r="DX8" s="61">
        <v>50.9</v>
      </c>
      <c r="DY8" s="61">
        <v>51.9</v>
      </c>
      <c r="DZ8" s="61">
        <v>52.9</v>
      </c>
      <c r="EA8" s="61">
        <v>54.3</v>
      </c>
      <c r="EB8" s="61">
        <v>54.9</v>
      </c>
      <c r="EC8" s="61">
        <v>56</v>
      </c>
      <c r="ED8" s="61">
        <v>68.2</v>
      </c>
      <c r="EE8" s="61">
        <v>69.2</v>
      </c>
      <c r="EF8" s="61">
        <v>72.599999999999994</v>
      </c>
      <c r="EG8" s="61">
        <v>75.2</v>
      </c>
      <c r="EH8" s="61">
        <v>78.2</v>
      </c>
      <c r="EI8" s="61">
        <v>66.8</v>
      </c>
      <c r="EJ8" s="61">
        <v>68.2</v>
      </c>
      <c r="EK8" s="61">
        <v>69.400000000000006</v>
      </c>
      <c r="EL8" s="61">
        <v>69.900000000000006</v>
      </c>
      <c r="EM8" s="61">
        <v>68.8</v>
      </c>
      <c r="EN8" s="61">
        <v>70.7</v>
      </c>
      <c r="EO8" s="62">
        <v>64858941</v>
      </c>
      <c r="EP8" s="62">
        <v>64821759</v>
      </c>
      <c r="EQ8" s="62">
        <v>64229229</v>
      </c>
      <c r="ER8" s="62">
        <v>63576734</v>
      </c>
      <c r="ES8" s="62">
        <v>63573752</v>
      </c>
      <c r="ET8" s="62">
        <v>47082778</v>
      </c>
      <c r="EU8" s="62">
        <v>48918364</v>
      </c>
      <c r="EV8" s="62">
        <v>49696718</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2023-01-19T01:21:10Z</cp:lastPrinted>
  <dcterms:created xsi:type="dcterms:W3CDTF">2022-12-01T02:24:45Z</dcterms:created>
  <dcterms:modified xsi:type="dcterms:W3CDTF">2023-02-13T04:08:07Z</dcterms:modified>
  <cp:category/>
</cp:coreProperties>
</file>