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FAEC8192-D44E-4B19-BB9D-DC72C275F67F}" xr6:coauthVersionLast="47" xr6:coauthVersionMax="47" xr10:uidLastSave="{00000000-0000-0000-0000-000000000000}"/>
  <workbookProtection workbookAlgorithmName="SHA-512" workbookHashValue="g+4DJNUFI7eCEZ0MDqeUFFDC3+kzZzh6/Icp8rbCBrQ/b8xUD6X85Wuch2chvraiXn5ymhYlNa6fEn4EtdXsnw==" workbookSaltValue="hRTYss+MJko/kxCweJMtjw=="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W10" i="4" s="1"/>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F85" i="4"/>
  <c r="E85" i="4"/>
  <c r="BB10" i="4"/>
  <c r="AL10" i="4"/>
  <c r="I10" i="4"/>
  <c r="BB8" i="4"/>
  <c r="AT8" i="4"/>
  <c r="W8" i="4"/>
  <c r="P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<sst xmlns="http://schemas.openxmlformats.org/spreadsheetml/2006/main" count="228" uniqueCount="115">
  <si>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</si>
  <si>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</si>
  <si>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</si>
  <si>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</si>
  <si>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</si>
  <si>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</si>
  <si>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</si>
  <si>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</si>
  <si>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</si>
  <si>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</si>
  <si>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</si>
  <si>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</si>
  <si>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</si>
  <si>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</si>
  <si>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</si>
  <si>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</si>
  <si>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</si>
  <si>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</si>
  <si>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</si>
  <si>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</si>
  <si>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</si>
  <si>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</si>
  <si>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</si>
  <si>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</si>
  <si>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</si>
  <si>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</si>
  <si>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</si>
  <si>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</si>
  <si>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</si>
  <si>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</si>
  <si>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</si>
  <si>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</si>
  <si>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</si>
  <si>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</si>
  <si>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</si>
  <si>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</si>
  <si>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</si>
  <si>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</si>
  <si>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</si>
  <si>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</si>
  <si>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</si>
  <si>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</si>
  <si>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</si>
  <si>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</si>
  <si>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</si>
  <si>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</si>
  <si>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</si>
  <si>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</si>
  <si>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</si>
  <si>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</si>
  <si>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</si>
  <si>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</si>
  <si>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</si>
  <si>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</si>
  <si>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</si>
  <si>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</si>
  <si>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</si>
  <si>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</si>
  <si>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</si>
  <si>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</si>
  <si>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</si>
  <si>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</si>
  <si>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</si>
  <si>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</si>
  <si>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</si>
  <si>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</si>
  <si>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</si>
  <si>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</si>
  <si>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</si>
  <si>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</si>
  <si>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</si>
  <si>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</si>
  <si>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</si>
  <si>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</si>
  <si>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</si>
  <si>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</si>
  <si>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</si>
  <si>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</si>
  <si>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</si>
  <si>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</si>
  <si>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</si>
  <si>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</si>
  <si>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</si>
  <si>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</si>
  <si>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</si>
  <si>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</si>
  <si>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</si>
  <si>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</si>
  <si>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</si>
  <si>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</si>
  <si>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</si>
  <si>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</si>
  <si>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</si>
  <si>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</si>
  <si>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</si>
  <si>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</si>
  <si>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</si>
  <si>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</si>
  <si>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</si>
  <si>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</si>
  <si>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</si>
  <si>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</si>
  <si>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</si>
  <si>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</si>
  <si>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</si>
  <si>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</si>
  <si>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</si>
  <si>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</si>
  <si>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</si>
  <si>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</si>
  <si>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</si>
  <si>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</si>
  <si>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一時的な大規模修繕等の実施による費用の増加により、経常収支比率及び料金回収率が100％を下回りましたが、それ以外の指標については、類似団体平均を上回る数値を保っていると言えます。しかし、今後に目を向けると、大口使用者の自己水切替等によるさらなる給水収益の減や施設修繕・更新等の費用増により、厳しい経営状況になることが予想されます。
　令和３年度末に策定した経営戦略に基づき、投資と財政の収支均衡を図りながら経営改善に向けた取り組みを実施し、将来にわたり安定的な事業継続ができるよう努めていきます。</t>
    <rPh sb="1" eb="3">
      <t>イチジ</t>
    </rPh>
    <rPh sb="3" eb="4">
      <t>テキ</t>
    </rPh>
    <rPh sb="5" eb="8">
      <t>ダイキボ</t>
    </rPh>
    <rPh sb="8" eb="10">
      <t>シュウゼン</t>
    </rPh>
    <rPh sb="10" eb="11">
      <t>トウ</t>
    </rPh>
    <rPh sb="12" eb="14">
      <t>ジッシ</t>
    </rPh>
    <rPh sb="17" eb="19">
      <t>ヒヨウ</t>
    </rPh>
    <rPh sb="20" eb="22">
      <t>ゾウカ</t>
    </rPh>
    <rPh sb="26" eb="28">
      <t>ケイジョウ</t>
    </rPh>
    <rPh sb="28" eb="30">
      <t>シュウシ</t>
    </rPh>
    <rPh sb="30" eb="32">
      <t>ヒリツ</t>
    </rPh>
    <rPh sb="32" eb="33">
      <t>オヨ</t>
    </rPh>
    <rPh sb="34" eb="36">
      <t>リョウキン</t>
    </rPh>
    <rPh sb="36" eb="39">
      <t>カイシュウリツ</t>
    </rPh>
    <rPh sb="45" eb="47">
      <t>シタマワ</t>
    </rPh>
    <rPh sb="55" eb="57">
      <t>イガイ</t>
    </rPh>
    <rPh sb="58" eb="60">
      <t>シヒョウ</t>
    </rPh>
    <rPh sb="66" eb="68">
      <t>ルイジ</t>
    </rPh>
    <rPh sb="68" eb="70">
      <t>ダンタイ</t>
    </rPh>
    <rPh sb="70" eb="72">
      <t>ヘイキン</t>
    </rPh>
    <rPh sb="73" eb="75">
      <t>ウワマワ</t>
    </rPh>
    <rPh sb="76" eb="78">
      <t>スウチ</t>
    </rPh>
    <rPh sb="79" eb="80">
      <t>タモ</t>
    </rPh>
    <rPh sb="85" eb="86">
      <t>イ</t>
    </rPh>
    <rPh sb="94" eb="96">
      <t>コンゴ</t>
    </rPh>
    <rPh sb="97" eb="98">
      <t>メ</t>
    </rPh>
    <rPh sb="99" eb="100">
      <t>ム</t>
    </rPh>
    <rPh sb="104" eb="106">
      <t>オオグチ</t>
    </rPh>
    <rPh sb="106" eb="109">
      <t>シヨウシャ</t>
    </rPh>
    <rPh sb="110" eb="113">
      <t>ジコスイ</t>
    </rPh>
    <rPh sb="113" eb="114">
      <t>キ</t>
    </rPh>
    <rPh sb="114" eb="115">
      <t>カ</t>
    </rPh>
    <rPh sb="115" eb="116">
      <t>トウ</t>
    </rPh>
    <rPh sb="123" eb="125">
      <t>キュウスイ</t>
    </rPh>
    <rPh sb="125" eb="127">
      <t>シュウエキ</t>
    </rPh>
    <rPh sb="128" eb="129">
      <t>ゲン</t>
    </rPh>
    <rPh sb="130" eb="132">
      <t>シセツ</t>
    </rPh>
    <rPh sb="132" eb="134">
      <t>シュウゼン</t>
    </rPh>
    <rPh sb="135" eb="138">
      <t>コウシントウ</t>
    </rPh>
    <rPh sb="139" eb="141">
      <t>ヒヨウ</t>
    </rPh>
    <rPh sb="141" eb="142">
      <t>ゾウ</t>
    </rPh>
    <rPh sb="146" eb="147">
      <t>キビ</t>
    </rPh>
    <rPh sb="149" eb="151">
      <t>ケイエイ</t>
    </rPh>
    <rPh sb="151" eb="153">
      <t>ジョウキョウ</t>
    </rPh>
    <rPh sb="159" eb="161">
      <t>ヨソウ</t>
    </rPh>
    <rPh sb="168" eb="170">
      <t>レイワ</t>
    </rPh>
    <rPh sb="171" eb="173">
      <t>ネンド</t>
    </rPh>
    <rPh sb="173" eb="174">
      <t>マツ</t>
    </rPh>
    <rPh sb="175" eb="177">
      <t>サクテイ</t>
    </rPh>
    <rPh sb="179" eb="181">
      <t>ケイエイ</t>
    </rPh>
    <rPh sb="181" eb="183">
      <t>センリャク</t>
    </rPh>
    <rPh sb="184" eb="185">
      <t>モト</t>
    </rPh>
    <rPh sb="188" eb="190">
      <t>トウシ</t>
    </rPh>
    <rPh sb="191" eb="193">
      <t>ザイセイ</t>
    </rPh>
    <rPh sb="194" eb="196">
      <t>シュウシ</t>
    </rPh>
    <rPh sb="196" eb="198">
      <t>キンコウ</t>
    </rPh>
    <rPh sb="199" eb="200">
      <t>ハカ</t>
    </rPh>
    <rPh sb="204" eb="206">
      <t>ケイエイ</t>
    </rPh>
    <rPh sb="206" eb="208">
      <t>カイゼン</t>
    </rPh>
    <rPh sb="209" eb="210">
      <t>ム</t>
    </rPh>
    <rPh sb="212" eb="213">
      <t>ト</t>
    </rPh>
    <rPh sb="214" eb="215">
      <t>ク</t>
    </rPh>
    <rPh sb="217" eb="219">
      <t>ジッシ</t>
    </rPh>
    <rPh sb="221" eb="223">
      <t>ショウライ</t>
    </rPh>
    <rPh sb="227" eb="229">
      <t>アンテイ</t>
    </rPh>
    <rPh sb="229" eb="230">
      <t>テキ</t>
    </rPh>
    <rPh sb="231" eb="233">
      <t>ジギョウ</t>
    </rPh>
    <rPh sb="233" eb="235">
      <t>ケイゾク</t>
    </rPh>
    <rPh sb="241" eb="242">
      <t>ツト</t>
    </rPh>
    <phoneticPr fontId="4"/>
  </si>
  <si>
    <t>　①有形固定資産減価償却率については、償却年数経過に伴い、今後も比率の増加が見込まれます。
　②管路経年化率については、耐用年数を経過した資産の精査を実施したことにより増加しています。今後耐用年数に達し更新時期を迎える管路が増加することが想定されます。
　③管路更新率については、年度によって数値のばらつきが生じていますが、引き続き計画的に更新を行っていく予定です。
　以上から、今後、更新費用の増加が見込まれるため、財源の確保や費用の平準化を図りながら、計画的に更新を行う必要があります。</t>
    <rPh sb="60" eb="64">
      <t>タイヨウネンスウ</t>
    </rPh>
    <rPh sb="65" eb="67">
      <t>ケイカ</t>
    </rPh>
    <rPh sb="69" eb="71">
      <t>シサン</t>
    </rPh>
    <rPh sb="72" eb="74">
      <t>セイサ</t>
    </rPh>
    <rPh sb="75" eb="77">
      <t>ジッシ</t>
    </rPh>
    <rPh sb="84" eb="86">
      <t>ゾウカ</t>
    </rPh>
    <phoneticPr fontId="4"/>
  </si>
  <si>
    <t>　①経常収支比率については、有収水量の減少に伴う収益の減少及び大規模修繕の実施による費用の増加により、100％を下回っています。②累積欠損金は発生しておりませんが、引き続き経営改善に向けて取り組む必要があります。
 ③流動比率については、類似団体と比較しても数値は大きく、短期的な債務に対する支払い能力を十分有していると言えます。
 ④企業債残高対給水収益比率については、毎年借入を行っていることにより増加傾向にあります。今後の借入については、償還見通しを踏まえて検討する必要があります。
 ⑤料金回収率については、有収水量の減少に伴う収益の減少及び大規模修繕等の実施による⑥給水原価の増加により100％を下回りましたが、大規模修繕などの一時的要因を除けば供給単価と給水原価のバランスは確保されていると言えます。しかし、今後大口使用者の自己水切替等による給水収益の減や施設更新等による費用増により、良好な数値を維持できなくなることも想定されます。そのため、必要に応じて適切な料金設定について検討する必要があります。
　⑦施設利用率、⑧有収率については、毎年度安定した数値を保っており、効率的な施設運営が行われていると言えます。</t>
    <rPh sb="14" eb="15">
      <t>ア</t>
    </rPh>
    <rPh sb="56" eb="58">
      <t>シタマワ</t>
    </rPh>
    <rPh sb="65" eb="70">
      <t>ルイセキケッソンキン</t>
    </rPh>
    <rPh sb="71" eb="73">
      <t>ハッセイ</t>
    </rPh>
    <rPh sb="82" eb="83">
      <t>ヒ</t>
    </rPh>
    <rPh sb="84" eb="85">
      <t>ツヅ</t>
    </rPh>
    <rPh sb="86" eb="88">
      <t>ケイエイ</t>
    </rPh>
    <rPh sb="88" eb="90">
      <t>カイゼン</t>
    </rPh>
    <rPh sb="91" eb="92">
      <t>ム</t>
    </rPh>
    <rPh sb="94" eb="95">
      <t>ト</t>
    </rPh>
    <rPh sb="96" eb="97">
      <t>ク</t>
    </rPh>
    <rPh sb="98" eb="100">
      <t>ヒツヨウ</t>
    </rPh>
    <rPh sb="228" eb="229">
      <t>フ</t>
    </rPh>
    <rPh sb="278" eb="281">
      <t>シュウゼントウ</t>
    </rPh>
    <rPh sb="293" eb="295">
      <t>ゾウカ</t>
    </rPh>
    <rPh sb="303" eb="305">
      <t>シタマワ</t>
    </rPh>
    <rPh sb="311" eb="314">
      <t>ダイキボ</t>
    </rPh>
    <rPh sb="314" eb="316">
      <t>シュウゼン</t>
    </rPh>
    <rPh sb="319" eb="322">
      <t>イチジテキ</t>
    </rPh>
    <rPh sb="322" eb="324">
      <t>ヨウイン</t>
    </rPh>
    <rPh sb="325" eb="326">
      <t>ノゾ</t>
    </rPh>
    <rPh sb="328" eb="330">
      <t>キョウキュウ</t>
    </rPh>
    <rPh sb="330" eb="332">
      <t>タンカ</t>
    </rPh>
    <rPh sb="333" eb="335">
      <t>キュウスイ</t>
    </rPh>
    <rPh sb="335" eb="337">
      <t>ゲンカ</t>
    </rPh>
    <rPh sb="343" eb="345">
      <t>カクホ</t>
    </rPh>
    <rPh sb="351" eb="352">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</si>
</sst>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0.54</c:v>
                </c:pt>
                <c:pt idx="1">
                  <c:v>0.79</c:v>
                </c:pt>
                <c:pt idx="2">
                  <c:v>0.66</c:v>
                </c:pt>
                <c:pt idx="3">
                  <c:v>0.53</c:v>
                </c:pt>
                <c:pt idx="4">
                  <c:v>0.7</c:v>
                </c:pt>
              </c:numCache>
            </c:numRef>
          </c:val>
          <c:extLst>
            <c:ext xmlns:c16="http://schemas.microsoft.com/office/drawing/2014/chart" uri="{C3380CC4-5D6E-409C-BE32-E72D297353CC}">
              <c16:uniqueId val="{00000000-1C88-4E43-AD14-3A1B9E4B48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1C88-4E43-AD14-3A1B9E4B48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76.02</c:v>
                </c:pt>
                <c:pt idx="1">
                  <c:v>75.69</c:v>
                </c:pt>
                <c:pt idx="2">
                  <c:v>75.72</c:v>
                </c:pt>
                <c:pt idx="3">
                  <c:v>75.98</c:v>
                </c:pt>
                <c:pt idx="4">
                  <c:v>75.17</c:v>
                </c:pt>
              </c:numCache>
            </c:numRef>
          </c:val>
          <c:extLst>
            <c:ext xmlns:c16="http://schemas.microsoft.com/office/drawing/2014/chart" uri="{C3380CC4-5D6E-409C-BE32-E72D297353CC}">
              <c16:uniqueId val="{00000000-2019-4BD5-B2A2-6B5EC0B7D1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2019-4BD5-B2A2-6B5EC0B7D1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95.18</c:v>
                </c:pt>
                <c:pt idx="1">
                  <c:v>94.5</c:v>
                </c:pt>
                <c:pt idx="2">
                  <c:v>93.96</c:v>
                </c:pt>
                <c:pt idx="3">
                  <c:v>94.71</c:v>
                </c:pt>
                <c:pt idx="4">
                  <c:v>94.39</c:v>
                </c:pt>
              </c:numCache>
            </c:numRef>
          </c:val>
          <c:extLst>
            <c:ext xmlns:c16="http://schemas.microsoft.com/office/drawing/2014/chart" uri="{C3380CC4-5D6E-409C-BE32-E72D297353CC}">
              <c16:uniqueId val="{00000000-11BF-476C-9D3F-7BC0EF8AA6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11BF-476C-9D3F-7BC0EF8AA6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110.19</c:v>
                </c:pt>
                <c:pt idx="1">
                  <c:v>106.41</c:v>
                </c:pt>
                <c:pt idx="2">
                  <c:v>108.49</c:v>
                </c:pt>
                <c:pt idx="3">
                  <c:v>100.36</c:v>
                </c:pt>
                <c:pt idx="4">
                  <c:v>98.33</c:v>
                </c:pt>
              </c:numCache>
            </c:numRef>
          </c:val>
          <c:extLst>
            <c:ext xmlns:c16="http://schemas.microsoft.com/office/drawing/2014/chart" uri="{C3380CC4-5D6E-409C-BE32-E72D297353CC}">
              <c16:uniqueId val="{00000000-AB6E-45DA-8B47-519144459A3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AB6E-45DA-8B47-519144459A3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44.29</c:v>
                </c:pt>
                <c:pt idx="1">
                  <c:v>45.43</c:v>
                </c:pt>
                <c:pt idx="2">
                  <c:v>46.63</c:v>
                </c:pt>
                <c:pt idx="3">
                  <c:v>47.84</c:v>
                </c:pt>
                <c:pt idx="4">
                  <c:v>48.76</c:v>
                </c:pt>
              </c:numCache>
            </c:numRef>
          </c:val>
          <c:extLst>
            <c:ext xmlns:c16="http://schemas.microsoft.com/office/drawing/2014/chart" uri="{C3380CC4-5D6E-409C-BE32-E72D297353CC}">
              <c16:uniqueId val="{00000000-5F7D-49A0-8B45-8D5BC61ACE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5F7D-49A0-8B45-8D5BC61ACE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0.66</c:v>
                </c:pt>
                <c:pt idx="1">
                  <c:v>0.69</c:v>
                </c:pt>
                <c:pt idx="2">
                  <c:v>11.42</c:v>
                </c:pt>
                <c:pt idx="3">
                  <c:v>8.5299999999999994</c:v>
                </c:pt>
                <c:pt idx="4">
                  <c:v>23.5</c:v>
                </c:pt>
              </c:numCache>
            </c:numRef>
          </c:val>
          <c:extLst>
            <c:ext xmlns:c16="http://schemas.microsoft.com/office/drawing/2014/chart" uri="{C3380CC4-5D6E-409C-BE32-E72D297353CC}">
              <c16:uniqueId val="{00000000-42C0-420D-B5C3-E97E6E6D2F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42C0-420D-B5C3-E97E6E6D2F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F1-4039-A4B4-6B11F1922A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18F1-4039-A4B4-6B11F1922A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649.85</c:v>
                </c:pt>
                <c:pt idx="1">
                  <c:v>645.1</c:v>
                </c:pt>
                <c:pt idx="2">
                  <c:v>761.6</c:v>
                </c:pt>
                <c:pt idx="3">
                  <c:v>796.44</c:v>
                </c:pt>
                <c:pt idx="4">
                  <c:v>717.24</c:v>
                </c:pt>
              </c:numCache>
            </c:numRef>
          </c:val>
          <c:extLst>
            <c:ext xmlns:c16="http://schemas.microsoft.com/office/drawing/2014/chart" uri="{C3380CC4-5D6E-409C-BE32-E72D297353CC}">
              <c16:uniqueId val="{00000000-7958-4879-B8B2-C8281D76E3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7958-4879-B8B2-C8281D76E3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89.97</c:v>
                </c:pt>
                <c:pt idx="1">
                  <c:v>100.91</c:v>
                </c:pt>
                <c:pt idx="2">
                  <c:v>108.01</c:v>
                </c:pt>
                <c:pt idx="3">
                  <c:v>127.82</c:v>
                </c:pt>
                <c:pt idx="4">
                  <c:v>128.21</c:v>
                </c:pt>
              </c:numCache>
            </c:numRef>
          </c:val>
          <c:extLst>
            <c:ext xmlns:c16="http://schemas.microsoft.com/office/drawing/2014/chart" uri="{C3380CC4-5D6E-409C-BE32-E72D297353CC}">
              <c16:uniqueId val="{00000000-7D46-4C26-8D40-94F8526509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7D46-4C26-8D40-94F8526509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106.25</c:v>
                </c:pt>
                <c:pt idx="1">
                  <c:v>102.37</c:v>
                </c:pt>
                <c:pt idx="2">
                  <c:v>104.2</c:v>
                </c:pt>
                <c:pt idx="3">
                  <c:v>87.7</c:v>
                </c:pt>
                <c:pt idx="4">
                  <c:v>93.25</c:v>
                </c:pt>
              </c:numCache>
            </c:numRef>
          </c:val>
          <c:extLst>
            <c:ext xmlns:c16="http://schemas.microsoft.com/office/drawing/2014/chart" uri="{C3380CC4-5D6E-409C-BE32-E72D297353CC}">
              <c16:uniqueId val="{00000000-A6C2-42D6-9D60-F2C991C56D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A6C2-42D6-9D60-F2C991C56D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125.67</c:v>
                </c:pt>
                <c:pt idx="1">
                  <c:v>128.26</c:v>
                </c:pt>
                <c:pt idx="2">
                  <c:v>127.79</c:v>
                </c:pt>
                <c:pt idx="3">
                  <c:v>137.09</c:v>
                </c:pt>
                <c:pt idx="4">
                  <c:v>140.84</c:v>
                </c:pt>
              </c:numCache>
            </c:numRef>
          </c:val>
          <c:extLst>
            <c:ext xmlns:c16="http://schemas.microsoft.com/office/drawing/2014/chart" uri="{C3380CC4-5D6E-409C-BE32-E72D297353CC}">
              <c16:uniqueId val="{00000000-4FE1-4D59-8489-4BADF8D170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4FE1-4D59-8489-4BADF8D170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刈谷市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152443</v>
      </c>
      <c r="AM8" s="66"/>
      <c r="AN8" s="66"/>
      <c r="AO8" s="66"/>
      <c r="AP8" s="66"/>
      <c r="AQ8" s="66"/>
      <c r="AR8" s="66"/>
      <c r="AS8" s="66"/>
      <c r="AT8" s="37">
        <f>データ!$S$6</f>
        <v>50.39</v>
      </c>
      <c r="AU8" s="38"/>
      <c r="AV8" s="38"/>
      <c r="AW8" s="38"/>
      <c r="AX8" s="38"/>
      <c r="AY8" s="38"/>
      <c r="AZ8" s="38"/>
      <c r="BA8" s="38"/>
      <c r="BB8" s="55">
        <f>データ!$T$6</f>
        <v>3025.26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85.5</v>
      </c>
      <c r="J10" s="38"/>
      <c r="K10" s="38"/>
      <c r="L10" s="38"/>
      <c r="M10" s="38"/>
      <c r="N10" s="38"/>
      <c r="O10" s="65"/>
      <c r="P10" s="55">
        <f>データ!$P$6</f>
        <v>99.86</v>
      </c>
      <c r="Q10" s="55"/>
      <c r="R10" s="55"/>
      <c r="S10" s="55"/>
      <c r="T10" s="55"/>
      <c r="U10" s="55"/>
      <c r="V10" s="55"/>
      <c r="W10" s="66">
        <f>データ!$Q$6</f>
        <v>2024</v>
      </c>
      <c r="X10" s="66"/>
      <c r="Y10" s="66"/>
      <c r="Z10" s="66"/>
      <c r="AA10" s="66"/>
      <c r="AB10" s="66"/>
      <c r="AC10" s="66"/>
      <c r="AD10" s="2"/>
      <c r="AE10" s="2"/>
      <c r="AF10" s="2"/>
      <c r="AG10" s="2"/>
      <c r="AH10" s="2"/>
      <c r="AI10" s="2"/>
      <c r="AJ10" s="2"/>
      <c r="AK10" s="2"/>
      <c r="AL10" s="66">
        <f>データ!$U$6</f>
        <v>152542</v>
      </c>
      <c r="AM10" s="66"/>
      <c r="AN10" s="66"/>
      <c r="AO10" s="66"/>
      <c r="AP10" s="66"/>
      <c r="AQ10" s="66"/>
      <c r="AR10" s="66"/>
      <c r="AS10" s="66"/>
      <c r="AT10" s="37">
        <f>データ!$V$6</f>
        <v>50.39</v>
      </c>
      <c r="AU10" s="38"/>
      <c r="AV10" s="38"/>
      <c r="AW10" s="38"/>
      <c r="AX10" s="38"/>
      <c r="AY10" s="38"/>
      <c r="AZ10" s="38"/>
      <c r="BA10" s="38"/>
      <c r="BB10" s="55">
        <f>データ!$W$6</f>
        <v>3027.23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DKDp4OmuOZRyD5wkjxQmoNY32f8QLDPiISHh0jW3kA4QQ/5Ye5Vv7NJF5odbVv0wIKV44I5ohy2lvPXxYpQg==" saltValue="1/0Oj6bWYvA+IkSlrIFl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232106</v>
      </c>
      <c r="D6" s="20">
        <f t="shared" si="3"/>
        <v>46</v>
      </c>
      <c r="E6" s="20">
        <f t="shared" si="3"/>
        <v>1</v>
      </c>
      <c r="F6" s="20">
        <f t="shared" si="3"/>
        <v>0</v>
      </c>
      <c r="G6" s="20">
        <f t="shared" si="3"/>
        <v>1</v>
      </c>
      <c r="H6" s="20" t="str">
        <f t="shared" si="3"/>
        <v>愛知県　刈谷市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85.5</v>
      </c>
      <c r="P6" s="21">
        <f t="shared" si="3"/>
        <v>99.86</v>
      </c>
      <c r="Q6" s="21">
        <f t="shared" si="3"/>
        <v>2024</v>
      </c>
      <c r="R6" s="21">
        <f t="shared" si="3"/>
        <v>152443</v>
      </c>
      <c r="S6" s="21">
        <f t="shared" si="3"/>
        <v>50.39</v>
      </c>
      <c r="T6" s="21">
        <f t="shared" si="3"/>
        <v>3025.26</v>
      </c>
      <c r="U6" s="21">
        <f t="shared" si="3"/>
        <v>152542</v>
      </c>
      <c r="V6" s="21">
        <f t="shared" si="3"/>
        <v>50.39</v>
      </c>
      <c r="W6" s="21">
        <f t="shared" si="3"/>
        <v>3027.23</v>
      </c>
      <c r="X6" s="22">
        <f>IF(X7="",NA(),X7)</f>
        <v>110.19</v>
      </c>
      <c r="Y6" s="22">
        <f t="shared" ref="Y6:AG6" si="4">IF(Y7="",NA(),Y7)</f>
        <v>106.41</v>
      </c>
      <c r="Z6" s="22">
        <f t="shared" si="4"/>
        <v>108.49</v>
      </c>
      <c r="AA6" s="22">
        <f t="shared" si="4"/>
        <v>100.36</v>
      </c>
      <c r="AB6" s="22">
        <f t="shared" si="4"/>
        <v>98.33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649.85</v>
      </c>
      <c r="AU6" s="22">
        <f t="shared" ref="AU6:BC6" si="6">IF(AU7="",NA(),AU7)</f>
        <v>645.1</v>
      </c>
      <c r="AV6" s="22">
        <f t="shared" si="6"/>
        <v>761.6</v>
      </c>
      <c r="AW6" s="22">
        <f t="shared" si="6"/>
        <v>796.44</v>
      </c>
      <c r="AX6" s="22">
        <f t="shared" si="6"/>
        <v>717.24</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89.97</v>
      </c>
      <c r="BF6" s="22">
        <f t="shared" ref="BF6:BN6" si="7">IF(BF7="",NA(),BF7)</f>
        <v>100.91</v>
      </c>
      <c r="BG6" s="22">
        <f t="shared" si="7"/>
        <v>108.01</v>
      </c>
      <c r="BH6" s="22">
        <f t="shared" si="7"/>
        <v>127.82</v>
      </c>
      <c r="BI6" s="22">
        <f t="shared" si="7"/>
        <v>128.21</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106.25</v>
      </c>
      <c r="BQ6" s="22">
        <f t="shared" ref="BQ6:BY6" si="8">IF(BQ7="",NA(),BQ7)</f>
        <v>102.37</v>
      </c>
      <c r="BR6" s="22">
        <f t="shared" si="8"/>
        <v>104.2</v>
      </c>
      <c r="BS6" s="22">
        <f t="shared" si="8"/>
        <v>87.7</v>
      </c>
      <c r="BT6" s="22">
        <f t="shared" si="8"/>
        <v>93.25</v>
      </c>
      <c r="BU6" s="22">
        <f t="shared" si="8"/>
        <v>106.02</v>
      </c>
      <c r="BV6" s="22">
        <f t="shared" si="8"/>
        <v>104.84</v>
      </c>
      <c r="BW6" s="22">
        <f t="shared" si="8"/>
        <v>106.11</v>
      </c>
      <c r="BX6" s="22">
        <f t="shared" si="8"/>
        <v>103.75</v>
      </c>
      <c r="BY6" s="22">
        <f t="shared" si="8"/>
        <v>105.3</v>
      </c>
      <c r="BZ6" s="21" t="str">
        <f>IF(BZ7="","",IF(BZ7="-","【-】","【"&amp;SUBSTITUTE(TEXT(BZ7,"#,##0.00"),"-","△")&amp;"】"))</f>
        <v>【102.35】</v>
      </c>
      <c r="CA6" s="22">
        <f>IF(CA7="",NA(),CA7)</f>
        <v>125.67</v>
      </c>
      <c r="CB6" s="22">
        <f t="shared" ref="CB6:CJ6" si="9">IF(CB7="",NA(),CB7)</f>
        <v>128.26</v>
      </c>
      <c r="CC6" s="22">
        <f t="shared" si="9"/>
        <v>127.79</v>
      </c>
      <c r="CD6" s="22">
        <f t="shared" si="9"/>
        <v>137.09</v>
      </c>
      <c r="CE6" s="22">
        <f t="shared" si="9"/>
        <v>140.84</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76.02</v>
      </c>
      <c r="CM6" s="22">
        <f t="shared" ref="CM6:CU6" si="10">IF(CM7="",NA(),CM7)</f>
        <v>75.69</v>
      </c>
      <c r="CN6" s="22">
        <f t="shared" si="10"/>
        <v>75.72</v>
      </c>
      <c r="CO6" s="22">
        <f t="shared" si="10"/>
        <v>75.98</v>
      </c>
      <c r="CP6" s="22">
        <f t="shared" si="10"/>
        <v>75.17</v>
      </c>
      <c r="CQ6" s="22">
        <f t="shared" si="10"/>
        <v>62.88</v>
      </c>
      <c r="CR6" s="22">
        <f t="shared" si="10"/>
        <v>62.32</v>
      </c>
      <c r="CS6" s="22">
        <f t="shared" si="10"/>
        <v>61.71</v>
      </c>
      <c r="CT6" s="22">
        <f t="shared" si="10"/>
        <v>63.12</v>
      </c>
      <c r="CU6" s="22">
        <f t="shared" si="10"/>
        <v>62.57</v>
      </c>
      <c r="CV6" s="21" t="str">
        <f>IF(CV7="","",IF(CV7="-","【-】","【"&amp;SUBSTITUTE(TEXT(CV7,"#,##0.00"),"-","△")&amp;"】"))</f>
        <v>【60.29】</v>
      </c>
      <c r="CW6" s="22">
        <f>IF(CW7="",NA(),CW7)</f>
        <v>95.18</v>
      </c>
      <c r="CX6" s="22">
        <f t="shared" ref="CX6:DF6" si="11">IF(CX7="",NA(),CX7)</f>
        <v>94.5</v>
      </c>
      <c r="CY6" s="22">
        <f t="shared" si="11"/>
        <v>93.96</v>
      </c>
      <c r="CZ6" s="22">
        <f t="shared" si="11"/>
        <v>94.71</v>
      </c>
      <c r="DA6" s="22">
        <f t="shared" si="11"/>
        <v>94.39</v>
      </c>
      <c r="DB6" s="22">
        <f t="shared" si="11"/>
        <v>90.13</v>
      </c>
      <c r="DC6" s="22">
        <f t="shared" si="11"/>
        <v>90.19</v>
      </c>
      <c r="DD6" s="22">
        <f t="shared" si="11"/>
        <v>90.03</v>
      </c>
      <c r="DE6" s="22">
        <f t="shared" si="11"/>
        <v>90.09</v>
      </c>
      <c r="DF6" s="22">
        <f t="shared" si="11"/>
        <v>90.21</v>
      </c>
      <c r="DG6" s="21" t="str">
        <f>IF(DG7="","",IF(DG7="-","【-】","【"&amp;SUBSTITUTE(TEXT(DG7,"#,##0.00"),"-","△")&amp;"】"))</f>
        <v>【90.12】</v>
      </c>
      <c r="DH6" s="22">
        <f>IF(DH7="",NA(),DH7)</f>
        <v>44.29</v>
      </c>
      <c r="DI6" s="22">
        <f t="shared" ref="DI6:DQ6" si="12">IF(DI7="",NA(),DI7)</f>
        <v>45.43</v>
      </c>
      <c r="DJ6" s="22">
        <f t="shared" si="12"/>
        <v>46.63</v>
      </c>
      <c r="DK6" s="22">
        <f t="shared" si="12"/>
        <v>47.84</v>
      </c>
      <c r="DL6" s="22">
        <f t="shared" si="12"/>
        <v>48.76</v>
      </c>
      <c r="DM6" s="22">
        <f t="shared" si="12"/>
        <v>48.01</v>
      </c>
      <c r="DN6" s="22">
        <f t="shared" si="12"/>
        <v>48.86</v>
      </c>
      <c r="DO6" s="22">
        <f t="shared" si="12"/>
        <v>49.6</v>
      </c>
      <c r="DP6" s="22">
        <f t="shared" si="12"/>
        <v>50.31</v>
      </c>
      <c r="DQ6" s="22">
        <f t="shared" si="12"/>
        <v>50.74</v>
      </c>
      <c r="DR6" s="21" t="str">
        <f>IF(DR7="","",IF(DR7="-","【-】","【"&amp;SUBSTITUTE(TEXT(DR7,"#,##0.00"),"-","△")&amp;"】"))</f>
        <v>【50.88】</v>
      </c>
      <c r="DS6" s="22">
        <f>IF(DS7="",NA(),DS7)</f>
        <v>0.66</v>
      </c>
      <c r="DT6" s="22">
        <f t="shared" ref="DT6:EB6" si="13">IF(DT7="",NA(),DT7)</f>
        <v>0.69</v>
      </c>
      <c r="DU6" s="22">
        <f t="shared" si="13"/>
        <v>11.42</v>
      </c>
      <c r="DV6" s="22">
        <f t="shared" si="13"/>
        <v>8.5299999999999994</v>
      </c>
      <c r="DW6" s="22">
        <f t="shared" si="13"/>
        <v>23.5</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0.54</v>
      </c>
      <c r="EE6" s="22">
        <f t="shared" ref="EE6:EM6" si="14">IF(EE7="",NA(),EE7)</f>
        <v>0.79</v>
      </c>
      <c r="EF6" s="22">
        <f t="shared" si="14"/>
        <v>0.66</v>
      </c>
      <c r="EG6" s="22">
        <f t="shared" si="14"/>
        <v>0.53</v>
      </c>
      <c r="EH6" s="22">
        <f t="shared" si="14"/>
        <v>0.7</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5">
      <c r="A7" s="15"/>
      <c r="B7" s="24">
        <v>2021</v>
      </c>
      <c r="C7" s="24">
        <v>232106</v>
      </c>
      <c r="D7" s="24">
        <v>46</v>
      </c>
      <c r="E7" s="24">
        <v>1</v>
      </c>
      <c r="F7" s="24">
        <v>0</v>
      </c>
      <c r="G7" s="24">
        <v>1</v>
      </c>
      <c r="H7" s="24" t="s">
        <v>93</v>
      </c>
      <c r="I7" s="24" t="s">
        <v>94</v>
      </c>
      <c r="J7" s="24" t="s">
        <v>95</v>
      </c>
      <c r="K7" s="24" t="s">
        <v>96</v>
      </c>
      <c r="L7" s="24" t="s">
        <v>97</v>
      </c>
      <c r="M7" s="24" t="s">
        <v>98</v>
      </c>
      <c r="N7" s="25" t="s">
        <v>99</v>
      </c>
      <c r="O7" s="25">
        <v>85.5</v>
      </c>
      <c r="P7" s="25">
        <v>99.86</v>
      </c>
      <c r="Q7" s="25">
        <v>2024</v>
      </c>
      <c r="R7" s="25">
        <v>152443</v>
      </c>
      <c r="S7" s="25">
        <v>50.39</v>
      </c>
      <c r="T7" s="25">
        <v>3025.26</v>
      </c>
      <c r="U7" s="25">
        <v>152542</v>
      </c>
      <c r="V7" s="25">
        <v>50.39</v>
      </c>
      <c r="W7" s="25">
        <v>3027.23</v>
      </c>
      <c r="X7" s="25">
        <v>110.19</v>
      </c>
      <c r="Y7" s="25">
        <v>106.41</v>
      </c>
      <c r="Z7" s="25">
        <v>108.49</v>
      </c>
      <c r="AA7" s="25">
        <v>100.36</v>
      </c>
      <c r="AB7" s="25">
        <v>98.33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649.85</v>
      </c>
      <c r="AU7" s="25">
        <v>645.1</v>
      </c>
      <c r="AV7" s="25">
        <v>761.6</v>
      </c>
      <c r="AW7" s="25">
        <v>796.44</v>
      </c>
      <c r="AX7" s="25">
        <v>717.24</v>
      </c>
      <c r="AY7" s="25">
        <v>307.83</v>
      </c>
      <c r="AZ7" s="25">
        <v>318.89</v>
      </c>
      <c r="BA7" s="25">
        <v>309.10000000000002</v>
      </c>
      <c r="BB7" s="25">
        <v>306.08</v>
      </c>
      <c r="BC7" s="25">
        <v>306.14999999999998</v>
      </c>
      <c r="BD7" s="25">
        <v>261.51</v>
      </c>
      <c r="BE7" s="25">
        <v>89.97</v>
      </c>
      <c r="BF7" s="25">
        <v>100.91</v>
      </c>
      <c r="BG7" s="25">
        <v>108.01</v>
      </c>
      <c r="BH7" s="25">
        <v>127.82</v>
      </c>
      <c r="BI7" s="25">
        <v>128.21</v>
      </c>
      <c r="BJ7" s="25">
        <v>295.44</v>
      </c>
      <c r="BK7" s="25">
        <v>290.07</v>
      </c>
      <c r="BL7" s="25">
        <v>290.42</v>
      </c>
      <c r="BM7" s="25">
        <v>294.66000000000003</v>
      </c>
      <c r="BN7" s="25">
        <v>285.27</v>
      </c>
      <c r="BO7" s="25">
        <v>265.16000000000003</v>
      </c>
      <c r="BP7" s="25">
        <v>106.25</v>
      </c>
      <c r="BQ7" s="25">
        <v>102.37</v>
      </c>
      <c r="BR7" s="25">
        <v>104.2</v>
      </c>
      <c r="BS7" s="25">
        <v>87.7</v>
      </c>
      <c r="BT7" s="25">
        <v>93.25</v>
      </c>
      <c r="BU7" s="25">
        <v>106.02</v>
      </c>
      <c r="BV7" s="25">
        <v>104.84</v>
      </c>
      <c r="BW7" s="25">
        <v>106.11</v>
      </c>
      <c r="BX7" s="25">
        <v>103.75</v>
      </c>
      <c r="BY7" s="25">
        <v>105.3</v>
      </c>
      <c r="BZ7" s="25">
        <v>102.35</v>
      </c>
      <c r="CA7" s="25">
        <v>125.67</v>
      </c>
      <c r="CB7" s="25">
        <v>128.26</v>
      </c>
      <c r="CC7" s="25">
        <v>127.79</v>
      </c>
      <c r="CD7" s="25">
        <v>137.09</v>
      </c>
      <c r="CE7" s="25">
        <v>140.84</v>
      </c>
      <c r="CF7" s="25">
        <v>158.6</v>
      </c>
      <c r="CG7" s="25">
        <v>161.82</v>
      </c>
      <c r="CH7" s="25">
        <v>161.03</v>
      </c>
      <c r="CI7" s="25">
        <v>159.93</v>
      </c>
      <c r="CJ7" s="25">
        <v>162.77000000000001</v>
      </c>
      <c r="CK7" s="25">
        <v>167.74</v>
      </c>
      <c r="CL7" s="25">
        <v>76.02</v>
      </c>
      <c r="CM7" s="25">
        <v>75.69</v>
      </c>
      <c r="CN7" s="25">
        <v>75.72</v>
      </c>
      <c r="CO7" s="25">
        <v>75.98</v>
      </c>
      <c r="CP7" s="25">
        <v>75.17</v>
      </c>
      <c r="CQ7" s="25">
        <v>62.88</v>
      </c>
      <c r="CR7" s="25">
        <v>62.32</v>
      </c>
      <c r="CS7" s="25">
        <v>61.71</v>
      </c>
      <c r="CT7" s="25">
        <v>63.12</v>
      </c>
      <c r="CU7" s="25">
        <v>62.57</v>
      </c>
      <c r="CV7" s="25">
        <v>60.29</v>
      </c>
      <c r="CW7" s="25">
        <v>95.18</v>
      </c>
      <c r="CX7" s="25">
        <v>94.5</v>
      </c>
      <c r="CY7" s="25">
        <v>93.96</v>
      </c>
      <c r="CZ7" s="25">
        <v>94.71</v>
      </c>
      <c r="DA7" s="25">
        <v>94.39</v>
      </c>
      <c r="DB7" s="25">
        <v>90.13</v>
      </c>
      <c r="DC7" s="25">
        <v>90.19</v>
      </c>
      <c r="DD7" s="25">
        <v>90.03</v>
      </c>
      <c r="DE7" s="25">
        <v>90.09</v>
      </c>
      <c r="DF7" s="25">
        <v>90.21</v>
      </c>
      <c r="DG7" s="25">
        <v>90.12</v>
      </c>
      <c r="DH7" s="25">
        <v>44.29</v>
      </c>
      <c r="DI7" s="25">
        <v>45.43</v>
      </c>
      <c r="DJ7" s="25">
        <v>46.63</v>
      </c>
      <c r="DK7" s="25">
        <v>47.84</v>
      </c>
      <c r="DL7" s="25">
        <v>48.76</v>
      </c>
      <c r="DM7" s="25">
        <v>48.01</v>
      </c>
      <c r="DN7" s="25">
        <v>48.86</v>
      </c>
      <c r="DO7" s="25">
        <v>49.6</v>
      </c>
      <c r="DP7" s="25">
        <v>50.31</v>
      </c>
      <c r="DQ7" s="25">
        <v>50.74</v>
      </c>
      <c r="DR7" s="25">
        <v>50.88</v>
      </c>
      <c r="DS7" s="25">
        <v>0.66</v>
      </c>
      <c r="DT7" s="25">
        <v>0.69</v>
      </c>
      <c r="DU7" s="25">
        <v>11.42</v>
      </c>
      <c r="DV7" s="25">
        <v>8.5299999999999994</v>
      </c>
      <c r="DW7" s="25">
        <v>23.5</v>
      </c>
      <c r="DX7" s="25">
        <v>16.600000000000001</v>
      </c>
      <c r="DY7" s="25">
        <v>18.510000000000002</v>
      </c>
      <c r="DZ7" s="25">
        <v>20.49</v>
      </c>
      <c r="EA7" s="25">
        <v>21.34</v>
      </c>
      <c r="EB7" s="25">
        <v>23.27</v>
      </c>
      <c r="EC7" s="25">
        <v>22.3</v>
      </c>
      <c r="ED7" s="25">
        <v>0.54</v>
      </c>
      <c r="EE7" s="25">
        <v>0.79</v>
      </c>
      <c r="EF7" s="25">
        <v>0.66</v>
      </c>
      <c r="EG7" s="25">
        <v>0.53</v>
      </c>
      <c r="EH7" s="25">
        <v>0.7</v>
      </c>
      <c r="EI7" s="25">
        <v>0.65</v>
      </c>
      <c r="EJ7" s="25">
        <v>0.7</v>
      </c>
      <c r="EK7" s="25">
        <v>0.72</v>
      </c>
      <c r="EL7" s="25">
        <v>0.69</v>
      </c>
      <c r="EM7" s="25">
        <v>0.69</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2023-01-20T02:16:57Z</cp:lastPrinted>
  <dcterms:created xsi:type="dcterms:W3CDTF">2022-12-01T01:00:05Z</dcterms:created>
  <dcterms:modified xsi:type="dcterms:W3CDTF">2023-02-02T04:30:13Z</dcterms:modified>
  <cp:category/>
</cp:coreProperties>
</file>