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D497D4C8-CC17-4CF8-A521-30E774B6CDE6}" xr6:coauthVersionLast="47" xr6:coauthVersionMax="47" xr10:uidLastSave="{00000000-0000-0000-0000-000000000000}"/>
  <workbookProtection workbookAlgorithmName="SHA-512" workbookHashValue="j8QH+ROT72eOyYLVteWifPJwe7YvxjgrNRCu735chuAaRcgb8YBrrfc929Z5ihFQ4D+GcH9LkH4EiybydSUzhQ==" workbookSaltValue="7uRYRQBrFmLmOqD8GNjDOg=="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AT8" i="4" s="1"/>
  <c r="R6" i="5"/>
  <c r="AL8" i="4" s="1"/>
  <c r="Q6" i="5"/>
  <c r="P6" i="5"/>
  <c r="P10" i="4" s="1"/>
  <c r="O6" i="5"/>
  <c r="I10" i="4" s="1"/>
  <c r="N6" i="5"/>
  <c r="B10" i="4" s="1"/>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AL10" i="4"/>
  <c r="W10"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<sst xmlns="http://schemas.openxmlformats.org/spreadsheetml/2006/main" count="228" uniqueCount="115">
  <si>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</si>
  <si>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</si>
  <si>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</si>
  <si>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</si>
  <si>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</si>
  <si>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</si>
  <si>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</si>
  <si>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</si>
  <si>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</si>
  <si>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</si>
  <si>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</si>
  <si>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</si>
  <si>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</si>
  <si>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</si>
  <si>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</si>
  <si>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</si>
  <si>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</si>
  <si>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</si>
  <si>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</si>
  <si>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</si>
  <si>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</si>
  <si>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</si>
  <si>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</si>
  <si>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</si>
  <si>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</si>
  <si>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</si>
  <si>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</si>
  <si>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</si>
  <si>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</si>
  <si>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</si>
  <si>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</si>
  <si>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</si>
  <si>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</si>
  <si>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</si>
  <si>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</si>
  <si>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</si>
  <si>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</si>
  <si>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</si>
  <si>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</si>
  <si>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</si>
  <si>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</si>
  <si>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</si>
  <si>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</si>
  <si>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</si>
  <si>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</si>
  <si>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</si>
  <si>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</si>
  <si>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</si>
  <si>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</si>
  <si>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</si>
  <si>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</si>
  <si>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</si>
  <si>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</si>
  <si>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</si>
  <si>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</si>
  <si>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</si>
  <si>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</si>
  <si>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</si>
  <si>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</si>
  <si>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</si>
  <si>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</si>
  <si>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</si>
  <si>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</si>
  <si>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</si>
  <si>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</si>
  <si>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</si>
  <si>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</si>
  <si>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</si>
  <si>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</si>
  <si>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</si>
  <si>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</si>
  <si>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</si>
  <si>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</si>
  <si>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</si>
  <si>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</si>
  <si>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</si>
  <si>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</si>
  <si>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</si>
  <si>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</si>
  <si>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</si>
  <si>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</si>
  <si>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</si>
  <si>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</si>
  <si>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</si>
  <si>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</si>
  <si>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</si>
  <si>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</si>
  <si>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</si>
  <si>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</si>
  <si>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</si>
  <si>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</si>
  <si>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</si>
  <si>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</si>
  <si>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</si>
  <si>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</si>
  <si>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</si>
  <si>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</si>
  <si>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</si>
  <si>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</si>
  <si>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</si>
  <si>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</si>
  <si>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</si>
  <si>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</si>
  <si>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</si>
  <si>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</si>
  <si>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</si>
  <si>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</si>
  <si>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</si>
  <si>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</si>
  <si>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</si>
  <si>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</si>
  <si>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</si>
  <si>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令和３年度の西尾市においては、①有形固定資産減価償却率は類似団体と比べて低く、保有資産の老朽化の度合いが低い状況である。
　②管路経年化率は類似団体と比べて高く、法定耐用年数40年を経過した管路が多く、老朽化が進んでいる。
　③管路更新率は類似団体と比べて低く、管路更新延長を増やす必要がある。
　これらのことを参考にし、西尾市として漏水防止と安定給水を図るため、管路更新率を目標値1.25％とし、更新投資を増やして老朽管の更新工事を促進する必要がある。</t>
    <phoneticPr fontId="4"/>
  </si>
  <si>
    <t xml:space="preserve">　令和３年度の西尾市においては、①経常収支比率は類似団体と比べて高いが、水需要の減少に伴う給水収益の減少により悪化していくと考えられるため、今後はより一層経営の効率化に努める必要がある。欠損金は発生していないため、②累積欠損金比率は0％である。　
　③流動比率は類似団体と比べて高く、負債（支払わなければならないお金）に対して、7.0倍の資産（支払いに充てることができるお金）を保有している事が言える。　
　④企業債残高対給水収益比率は類似団体と比べて低く、資金調達の際に企業債の依存度が低く、自己資金調達の度合いが高い状況である。　
　⑤料金回収率は前年度より大幅に増加した。新型コロナウイルス感染症に係る対策として料金を減免しなかったことによる給水収益の増加によるものである。また平成29年5月から自己水源の一部を廃止して県営水道に切り替えた事により、受水費用が増加したことから、料金の適正化の検討が必要である。
　⑥給水原価は類似団体と比べて低く、給水に係る費用が少なく抑えられており、この数年安定している。　
　⑦施設利用率は平成29年度に配水能力を見直ししたことにより増加し、施設を有効に利用していると言える。
　⑧有収率が前年度比0.71ポイント減少した要因は、大きな漏水が何箇所かあったためである。    
              </t>
    <rPh sb="284" eb="286">
      <t>ゾウカ</t>
    </rPh>
    <rPh sb="329" eb="331">
      <t>ゾウカ</t>
    </rPh>
    <rPh sb="529" eb="531">
      <t>ゲンショウ</t>
    </rPh>
    <rPh sb="537" eb="538">
      <t>オオ</t>
    </rPh>
    <rPh sb="540" eb="542">
      <t>ロウスイ</t>
    </rPh>
    <rPh sb="543" eb="544">
      <t>ナン</t>
    </rPh>
    <rPh sb="544" eb="546">
      <t>カショ</t>
    </rPh>
    <phoneticPr fontId="4"/>
  </si>
  <si>
    <t>西尾市水道事業は、現在は良好な経営成績であるが、主たる収入である給水収益は、企業や一般家庭の節水意識の浸透と節水型機器の普及等により、近年は減少傾向にある。
　また、支出においても、重要管路の耐震化、老朽化した管路や施設の計画的更新等、今後も多大な投資を予定している。
　今後は、平成29年度策定した水道ビジョン(令和4年度見直し）及び経営戦略（令和5年度見直し予定）に沿って、設備や管路の長寿命化を図るとともに、必要に応じて料金の適正化を含めた財源の確保により財政のバランスを図り、健全経営の維持に努めていく必要がある。</t>
    <rPh sb="150" eb="152">
      <t>スイドウ</t>
    </rPh>
    <rPh sb="166" eb="167">
      <t>オヨ</t>
    </rPh>
    <rPh sb="168" eb="170">
      <t>ケイエイ</t>
    </rPh>
    <rPh sb="170" eb="172">
      <t>センリャク</t>
    </rPh>
    <rPh sb="173" eb="175">
      <t>レイワ</t>
    </rPh>
    <rPh sb="176" eb="178">
      <t>ネンド</t>
    </rPh>
    <rPh sb="178" eb="180">
      <t>ミナオ</t>
    </rPh>
    <rPh sb="181" eb="18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</si>
</sst>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0.81</c:v>
                </c:pt>
                <c:pt idx="1">
                  <c:v>0.63</c:v>
                </c:pt>
                <c:pt idx="2">
                  <c:v>0.69</c:v>
                </c:pt>
                <c:pt idx="3">
                  <c:v>0.65</c:v>
                </c:pt>
                <c:pt idx="4">
                  <c:v>0.63</c:v>
                </c:pt>
              </c:numCache>
            </c:numRef>
          </c:val>
          <c:extLst>
            <c:ext xmlns:c16="http://schemas.microsoft.com/office/drawing/2014/chart" uri="{C3380CC4-5D6E-409C-BE32-E72D297353CC}">
              <c16:uniqueId val="{00000000-256F-45A8-88D5-B863E678A9B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256F-45A8-88D5-B863E678A9B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84.07</c:v>
                </c:pt>
                <c:pt idx="1">
                  <c:v>83.44</c:v>
                </c:pt>
                <c:pt idx="2">
                  <c:v>83.1</c:v>
                </c:pt>
                <c:pt idx="3">
                  <c:v>83.8</c:v>
                </c:pt>
                <c:pt idx="4">
                  <c:v>83.9</c:v>
                </c:pt>
              </c:numCache>
            </c:numRef>
          </c:val>
          <c:extLst>
            <c:ext xmlns:c16="http://schemas.microsoft.com/office/drawing/2014/chart" uri="{C3380CC4-5D6E-409C-BE32-E72D297353CC}">
              <c16:uniqueId val="{00000000-142D-40EE-B058-D4C5357F4A9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142D-40EE-B058-D4C5357F4A9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94.5</c:v>
                </c:pt>
                <c:pt idx="1">
                  <c:v>95.17</c:v>
                </c:pt>
                <c:pt idx="2">
                  <c:v>95.19</c:v>
                </c:pt>
                <c:pt idx="3">
                  <c:v>95.84</c:v>
                </c:pt>
                <c:pt idx="4">
                  <c:v>95.13</c:v>
                </c:pt>
              </c:numCache>
            </c:numRef>
          </c:val>
          <c:extLst>
            <c:ext xmlns:c16="http://schemas.microsoft.com/office/drawing/2014/chart" uri="{C3380CC4-5D6E-409C-BE32-E72D297353CC}">
              <c16:uniqueId val="{00000000-C145-4FA0-B952-19CEECA7E06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C145-4FA0-B952-19CEECA7E06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117.53</c:v>
                </c:pt>
                <c:pt idx="1">
                  <c:v>119.24</c:v>
                </c:pt>
                <c:pt idx="2">
                  <c:v>115.82</c:v>
                </c:pt>
                <c:pt idx="3">
                  <c:v>116.85</c:v>
                </c:pt>
                <c:pt idx="4">
                  <c:v>115.25</c:v>
                </c:pt>
              </c:numCache>
            </c:numRef>
          </c:val>
          <c:extLst>
            <c:ext xmlns:c16="http://schemas.microsoft.com/office/drawing/2014/chart" uri="{C3380CC4-5D6E-409C-BE32-E72D297353CC}">
              <c16:uniqueId val="{00000000-E5D7-4A89-9A96-8418425CB5C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E5D7-4A89-9A96-8418425CB5C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44.46</c:v>
                </c:pt>
                <c:pt idx="1">
                  <c:v>45.1</c:v>
                </c:pt>
                <c:pt idx="2">
                  <c:v>45.31</c:v>
                </c:pt>
                <c:pt idx="3">
                  <c:v>45.85</c:v>
                </c:pt>
                <c:pt idx="4">
                  <c:v>46.08</c:v>
                </c:pt>
              </c:numCache>
            </c:numRef>
          </c:val>
          <c:extLst>
            <c:ext xmlns:c16="http://schemas.microsoft.com/office/drawing/2014/chart" uri="{C3380CC4-5D6E-409C-BE32-E72D297353CC}">
              <c16:uniqueId val="{00000000-130F-43C6-B76C-8F119FE83E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130F-43C6-B76C-8F119FE83E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22.5</c:v>
                </c:pt>
                <c:pt idx="1">
                  <c:v>23.1</c:v>
                </c:pt>
                <c:pt idx="2">
                  <c:v>23.55</c:v>
                </c:pt>
                <c:pt idx="3">
                  <c:v>24.45</c:v>
                </c:pt>
                <c:pt idx="4">
                  <c:v>25.1</c:v>
                </c:pt>
              </c:numCache>
            </c:numRef>
          </c:val>
          <c:extLst>
            <c:ext xmlns:c16="http://schemas.microsoft.com/office/drawing/2014/chart" uri="{C3380CC4-5D6E-409C-BE32-E72D297353CC}">
              <c16:uniqueId val="{00000000-6295-4456-84D7-CE6AB9F198A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6295-4456-84D7-CE6AB9F198A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E7-4952-847F-841C5BEADAF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34E7-4952-847F-841C5BEADAF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623.91</c:v>
                </c:pt>
                <c:pt idx="1">
                  <c:v>744.91</c:v>
                </c:pt>
                <c:pt idx="2">
                  <c:v>592.17999999999995</c:v>
                </c:pt>
                <c:pt idx="3">
                  <c:v>750.25</c:v>
                </c:pt>
                <c:pt idx="4">
                  <c:v>703.53</c:v>
                </c:pt>
              </c:numCache>
            </c:numRef>
          </c:val>
          <c:extLst>
            <c:ext xmlns:c16="http://schemas.microsoft.com/office/drawing/2014/chart" uri="{C3380CC4-5D6E-409C-BE32-E72D297353CC}">
              <c16:uniqueId val="{00000000-93B2-4EF6-92E7-586CAE9BA24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93B2-4EF6-92E7-586CAE9BA24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25.09</c:v>
                </c:pt>
                <c:pt idx="1">
                  <c:v>21.71</c:v>
                </c:pt>
                <c:pt idx="2">
                  <c:v>24.53</c:v>
                </c:pt>
                <c:pt idx="3">
                  <c:v>30.65</c:v>
                </c:pt>
                <c:pt idx="4">
                  <c:v>30.35</c:v>
                </c:pt>
              </c:numCache>
            </c:numRef>
          </c:val>
          <c:extLst>
            <c:ext xmlns:c16="http://schemas.microsoft.com/office/drawing/2014/chart" uri="{C3380CC4-5D6E-409C-BE32-E72D297353CC}">
              <c16:uniqueId val="{00000000-ED76-4507-B11A-29D75773BC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ED76-4507-B11A-29D75773BC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115.04</c:v>
                </c:pt>
                <c:pt idx="1">
                  <c:v>117.11</c:v>
                </c:pt>
                <c:pt idx="2">
                  <c:v>113.81</c:v>
                </c:pt>
                <c:pt idx="3">
                  <c:v>99.18</c:v>
                </c:pt>
                <c:pt idx="4">
                  <c:v>111.81</c:v>
                </c:pt>
              </c:numCache>
            </c:numRef>
          </c:val>
          <c:extLst>
            <c:ext xmlns:c16="http://schemas.microsoft.com/office/drawing/2014/chart" uri="{C3380CC4-5D6E-409C-BE32-E72D297353CC}">
              <c16:uniqueId val="{00000000-298A-4C4C-B572-5444F713402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298A-4C4C-B572-5444F713402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138.18</c:v>
                </c:pt>
                <c:pt idx="1">
                  <c:v>135.65</c:v>
                </c:pt>
                <c:pt idx="2">
                  <c:v>139.46</c:v>
                </c:pt>
                <c:pt idx="3">
                  <c:v>139.12</c:v>
                </c:pt>
                <c:pt idx="4">
                  <c:v>141.13</c:v>
                </c:pt>
              </c:numCache>
            </c:numRef>
          </c:val>
          <c:extLst>
            <c:ext xmlns:c16="http://schemas.microsoft.com/office/drawing/2014/chart" uri="{C3380CC4-5D6E-409C-BE32-E72D297353CC}">
              <c16:uniqueId val="{00000000-180C-4BFA-BFA6-1D2077905F5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180C-4BFA-BFA6-1D2077905F5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西尾市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非設置</v>
      </c>
      <c r="AE8" s="44"/>
      <c r="AF8" s="44"/>
      <c r="AG8" s="44"/>
      <c r="AH8" s="44"/>
      <c r="AI8" s="44"/>
      <c r="AJ8" s="44"/>
      <c r="AK8" s="2"/>
      <c r="AL8" s="45">
        <f>データ!$R$6</f>
        <v>170868</v>
      </c>
      <c r="AM8" s="45"/>
      <c r="AN8" s="45"/>
      <c r="AO8" s="45"/>
      <c r="AP8" s="45"/>
      <c r="AQ8" s="45"/>
      <c r="AR8" s="45"/>
      <c r="AS8" s="45"/>
      <c r="AT8" s="46">
        <f>データ!$S$6</f>
        <v>161.22</v>
      </c>
      <c r="AU8" s="47"/>
      <c r="AV8" s="47"/>
      <c r="AW8" s="47"/>
      <c r="AX8" s="47"/>
      <c r="AY8" s="47"/>
      <c r="AZ8" s="47"/>
      <c r="BA8" s="47"/>
      <c r="BB8" s="48">
        <f>データ!$T$6</f>
        <v>1059.8399999999999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92.14</v>
      </c>
      <c r="J10" s="47"/>
      <c r="K10" s="47"/>
      <c r="L10" s="47"/>
      <c r="M10" s="47"/>
      <c r="N10" s="47"/>
      <c r="O10" s="81"/>
      <c r="P10" s="48">
        <f>データ!$P$6</f>
        <v>99.72</v>
      </c>
      <c r="Q10" s="48"/>
      <c r="R10" s="48"/>
      <c r="S10" s="48"/>
      <c r="T10" s="48"/>
      <c r="U10" s="48"/>
      <c r="V10" s="48"/>
      <c r="W10" s="45">
        <f>データ!$Q$6</f>
        <v>2343</v>
      </c>
      <c r="X10" s="45"/>
      <c r="Y10" s="45"/>
      <c r="Z10" s="45"/>
      <c r="AA10" s="45"/>
      <c r="AB10" s="45"/>
      <c r="AC10" s="45"/>
      <c r="AD10" s="2"/>
      <c r="AE10" s="2"/>
      <c r="AF10" s="2"/>
      <c r="AG10" s="2"/>
      <c r="AH10" s="2"/>
      <c r="AI10" s="2"/>
      <c r="AJ10" s="2"/>
      <c r="AK10" s="2"/>
      <c r="AL10" s="45">
        <f>データ!$U$6</f>
        <v>170017</v>
      </c>
      <c r="AM10" s="45"/>
      <c r="AN10" s="45"/>
      <c r="AO10" s="45"/>
      <c r="AP10" s="45"/>
      <c r="AQ10" s="45"/>
      <c r="AR10" s="45"/>
      <c r="AS10" s="45"/>
      <c r="AT10" s="46">
        <f>データ!$V$6</f>
        <v>134.88</v>
      </c>
      <c r="AU10" s="47"/>
      <c r="AV10" s="47"/>
      <c r="AW10" s="47"/>
      <c r="AX10" s="47"/>
      <c r="AY10" s="47"/>
      <c r="AZ10" s="47"/>
      <c r="BA10" s="47"/>
      <c r="BB10" s="48">
        <f>データ!$W$6</f>
        <v>1260.51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dKwa82C1q3zHZ/QU7ps6m7DyM43de24aL9I/Ub7A31r7Xh3DzKkvWoXeRV9IZN0KPxK/XNSSVqiMXRDXpNztAQ==" saltValue="IMqXUDbTsINyVAseZIPvW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232131</v>
      </c>
      <c r="D6" s="20">
        <f t="shared" si="3"/>
        <v>46</v>
      </c>
      <c r="E6" s="20">
        <f t="shared" si="3"/>
        <v>1</v>
      </c>
      <c r="F6" s="20">
        <f t="shared" si="3"/>
        <v>0</v>
      </c>
      <c r="G6" s="20">
        <f t="shared" si="3"/>
        <v>1</v>
      </c>
      <c r="H6" s="20" t="str">
        <f t="shared" si="3"/>
        <v>愛知県　西尾市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92.14</v>
      </c>
      <c r="P6" s="21">
        <f t="shared" si="3"/>
        <v>99.72</v>
      </c>
      <c r="Q6" s="21">
        <f t="shared" si="3"/>
        <v>2343</v>
      </c>
      <c r="R6" s="21">
        <f t="shared" si="3"/>
        <v>170868</v>
      </c>
      <c r="S6" s="21">
        <f t="shared" si="3"/>
        <v>161.22</v>
      </c>
      <c r="T6" s="21">
        <f t="shared" si="3"/>
        <v>1059.8399999999999</v>
      </c>
      <c r="U6" s="21">
        <f t="shared" si="3"/>
        <v>170017</v>
      </c>
      <c r="V6" s="21">
        <f t="shared" si="3"/>
        <v>134.88</v>
      </c>
      <c r="W6" s="21">
        <f t="shared" si="3"/>
        <v>1260.51</v>
      </c>
      <c r="X6" s="22">
        <f>IF(X7="",NA(),X7)</f>
        <v>117.53</v>
      </c>
      <c r="Y6" s="22">
        <f t="shared" ref="Y6:AG6" si="4">IF(Y7="",NA(),Y7)</f>
        <v>119.24</v>
      </c>
      <c r="Z6" s="22">
        <f t="shared" si="4"/>
        <v>115.82</v>
      </c>
      <c r="AA6" s="22">
        <f t="shared" si="4"/>
        <v>116.85</v>
      </c>
      <c r="AB6" s="22">
        <f t="shared" si="4"/>
        <v>115.25</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623.91</v>
      </c>
      <c r="AU6" s="22">
        <f t="shared" ref="AU6:BC6" si="6">IF(AU7="",NA(),AU7)</f>
        <v>744.91</v>
      </c>
      <c r="AV6" s="22">
        <f t="shared" si="6"/>
        <v>592.17999999999995</v>
      </c>
      <c r="AW6" s="22">
        <f t="shared" si="6"/>
        <v>750.25</v>
      </c>
      <c r="AX6" s="22">
        <f t="shared" si="6"/>
        <v>703.53</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25.09</v>
      </c>
      <c r="BF6" s="22">
        <f t="shared" ref="BF6:BN6" si="7">IF(BF7="",NA(),BF7)</f>
        <v>21.71</v>
      </c>
      <c r="BG6" s="22">
        <f t="shared" si="7"/>
        <v>24.53</v>
      </c>
      <c r="BH6" s="22">
        <f t="shared" si="7"/>
        <v>30.65</v>
      </c>
      <c r="BI6" s="22">
        <f t="shared" si="7"/>
        <v>30.35</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115.04</v>
      </c>
      <c r="BQ6" s="22">
        <f t="shared" ref="BQ6:BY6" si="8">IF(BQ7="",NA(),BQ7)</f>
        <v>117.11</v>
      </c>
      <c r="BR6" s="22">
        <f t="shared" si="8"/>
        <v>113.81</v>
      </c>
      <c r="BS6" s="22">
        <f t="shared" si="8"/>
        <v>99.18</v>
      </c>
      <c r="BT6" s="22">
        <f t="shared" si="8"/>
        <v>111.81</v>
      </c>
      <c r="BU6" s="22">
        <f t="shared" si="8"/>
        <v>106.02</v>
      </c>
      <c r="BV6" s="22">
        <f t="shared" si="8"/>
        <v>104.84</v>
      </c>
      <c r="BW6" s="22">
        <f t="shared" si="8"/>
        <v>106.11</v>
      </c>
      <c r="BX6" s="22">
        <f t="shared" si="8"/>
        <v>103.75</v>
      </c>
      <c r="BY6" s="22">
        <f t="shared" si="8"/>
        <v>105.3</v>
      </c>
      <c r="BZ6" s="21" t="str">
        <f>IF(BZ7="","",IF(BZ7="-","【-】","【"&amp;SUBSTITUTE(TEXT(BZ7,"#,##0.00"),"-","△")&amp;"】"))</f>
        <v>【102.35】</v>
      </c>
      <c r="CA6" s="22">
        <f>IF(CA7="",NA(),CA7)</f>
        <v>138.18</v>
      </c>
      <c r="CB6" s="22">
        <f t="shared" ref="CB6:CJ6" si="9">IF(CB7="",NA(),CB7)</f>
        <v>135.65</v>
      </c>
      <c r="CC6" s="22">
        <f t="shared" si="9"/>
        <v>139.46</v>
      </c>
      <c r="CD6" s="22">
        <f t="shared" si="9"/>
        <v>139.12</v>
      </c>
      <c r="CE6" s="22">
        <f t="shared" si="9"/>
        <v>141.13</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84.07</v>
      </c>
      <c r="CM6" s="22">
        <f t="shared" ref="CM6:CU6" si="10">IF(CM7="",NA(),CM7)</f>
        <v>83.44</v>
      </c>
      <c r="CN6" s="22">
        <f t="shared" si="10"/>
        <v>83.1</v>
      </c>
      <c r="CO6" s="22">
        <f t="shared" si="10"/>
        <v>83.8</v>
      </c>
      <c r="CP6" s="22">
        <f t="shared" si="10"/>
        <v>83.9</v>
      </c>
      <c r="CQ6" s="22">
        <f t="shared" si="10"/>
        <v>62.88</v>
      </c>
      <c r="CR6" s="22">
        <f t="shared" si="10"/>
        <v>62.32</v>
      </c>
      <c r="CS6" s="22">
        <f t="shared" si="10"/>
        <v>61.71</v>
      </c>
      <c r="CT6" s="22">
        <f t="shared" si="10"/>
        <v>63.12</v>
      </c>
      <c r="CU6" s="22">
        <f t="shared" si="10"/>
        <v>62.57</v>
      </c>
      <c r="CV6" s="21" t="str">
        <f>IF(CV7="","",IF(CV7="-","【-】","【"&amp;SUBSTITUTE(TEXT(CV7,"#,##0.00"),"-","△")&amp;"】"))</f>
        <v>【60.29】</v>
      </c>
      <c r="CW6" s="22">
        <f>IF(CW7="",NA(),CW7)</f>
        <v>94.5</v>
      </c>
      <c r="CX6" s="22">
        <f t="shared" ref="CX6:DF6" si="11">IF(CX7="",NA(),CX7)</f>
        <v>95.17</v>
      </c>
      <c r="CY6" s="22">
        <f t="shared" si="11"/>
        <v>95.19</v>
      </c>
      <c r="CZ6" s="22">
        <f t="shared" si="11"/>
        <v>95.84</v>
      </c>
      <c r="DA6" s="22">
        <f t="shared" si="11"/>
        <v>95.13</v>
      </c>
      <c r="DB6" s="22">
        <f t="shared" si="11"/>
        <v>90.13</v>
      </c>
      <c r="DC6" s="22">
        <f t="shared" si="11"/>
        <v>90.19</v>
      </c>
      <c r="DD6" s="22">
        <f t="shared" si="11"/>
        <v>90.03</v>
      </c>
      <c r="DE6" s="22">
        <f t="shared" si="11"/>
        <v>90.09</v>
      </c>
      <c r="DF6" s="22">
        <f t="shared" si="11"/>
        <v>90.21</v>
      </c>
      <c r="DG6" s="21" t="str">
        <f>IF(DG7="","",IF(DG7="-","【-】","【"&amp;SUBSTITUTE(TEXT(DG7,"#,##0.00"),"-","△")&amp;"】"))</f>
        <v>【90.12】</v>
      </c>
      <c r="DH6" s="22">
        <f>IF(DH7="",NA(),DH7)</f>
        <v>44.46</v>
      </c>
      <c r="DI6" s="22">
        <f t="shared" ref="DI6:DQ6" si="12">IF(DI7="",NA(),DI7)</f>
        <v>45.1</v>
      </c>
      <c r="DJ6" s="22">
        <f t="shared" si="12"/>
        <v>45.31</v>
      </c>
      <c r="DK6" s="22">
        <f t="shared" si="12"/>
        <v>45.85</v>
      </c>
      <c r="DL6" s="22">
        <f t="shared" si="12"/>
        <v>46.08</v>
      </c>
      <c r="DM6" s="22">
        <f t="shared" si="12"/>
        <v>48.01</v>
      </c>
      <c r="DN6" s="22">
        <f t="shared" si="12"/>
        <v>48.86</v>
      </c>
      <c r="DO6" s="22">
        <f t="shared" si="12"/>
        <v>49.6</v>
      </c>
      <c r="DP6" s="22">
        <f t="shared" si="12"/>
        <v>50.31</v>
      </c>
      <c r="DQ6" s="22">
        <f t="shared" si="12"/>
        <v>50.74</v>
      </c>
      <c r="DR6" s="21" t="str">
        <f>IF(DR7="","",IF(DR7="-","【-】","【"&amp;SUBSTITUTE(TEXT(DR7,"#,##0.00"),"-","△")&amp;"】"))</f>
        <v>【50.88】</v>
      </c>
      <c r="DS6" s="22">
        <f>IF(DS7="",NA(),DS7)</f>
        <v>22.5</v>
      </c>
      <c r="DT6" s="22">
        <f t="shared" ref="DT6:EB6" si="13">IF(DT7="",NA(),DT7)</f>
        <v>23.1</v>
      </c>
      <c r="DU6" s="22">
        <f t="shared" si="13"/>
        <v>23.55</v>
      </c>
      <c r="DV6" s="22">
        <f t="shared" si="13"/>
        <v>24.45</v>
      </c>
      <c r="DW6" s="22">
        <f t="shared" si="13"/>
        <v>25.1</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0.81</v>
      </c>
      <c r="EE6" s="22">
        <f t="shared" ref="EE6:EM6" si="14">IF(EE7="",NA(),EE7)</f>
        <v>0.63</v>
      </c>
      <c r="EF6" s="22">
        <f t="shared" si="14"/>
        <v>0.69</v>
      </c>
      <c r="EG6" s="22">
        <f t="shared" si="14"/>
        <v>0.65</v>
      </c>
      <c r="EH6" s="22">
        <f t="shared" si="14"/>
        <v>0.63</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25">
      <c r="A7" s="15"/>
      <c r="B7" s="24">
        <v>2021</v>
      </c>
      <c r="C7" s="24">
        <v>232131</v>
      </c>
      <c r="D7" s="24">
        <v>46</v>
      </c>
      <c r="E7" s="24">
        <v>1</v>
      </c>
      <c r="F7" s="24">
        <v>0</v>
      </c>
      <c r="G7" s="24">
        <v>1</v>
      </c>
      <c r="H7" s="24" t="s">
        <v>93</v>
      </c>
      <c r="I7" s="24" t="s">
        <v>94</v>
      </c>
      <c r="J7" s="24" t="s">
        <v>95</v>
      </c>
      <c r="K7" s="24" t="s">
        <v>96</v>
      </c>
      <c r="L7" s="24" t="s">
        <v>97</v>
      </c>
      <c r="M7" s="24" t="s">
        <v>98</v>
      </c>
      <c r="N7" s="25" t="s">
        <v>99</v>
      </c>
      <c r="O7" s="25">
        <v>92.14</v>
      </c>
      <c r="P7" s="25">
        <v>99.72</v>
      </c>
      <c r="Q7" s="25">
        <v>2343</v>
      </c>
      <c r="R7" s="25">
        <v>170868</v>
      </c>
      <c r="S7" s="25">
        <v>161.22</v>
      </c>
      <c r="T7" s="25">
        <v>1059.8399999999999</v>
      </c>
      <c r="U7" s="25">
        <v>170017</v>
      </c>
      <c r="V7" s="25">
        <v>134.88</v>
      </c>
      <c r="W7" s="25">
        <v>1260.51</v>
      </c>
      <c r="X7" s="25">
        <v>117.53</v>
      </c>
      <c r="Y7" s="25">
        <v>119.24</v>
      </c>
      <c r="Z7" s="25">
        <v>115.82</v>
      </c>
      <c r="AA7" s="25">
        <v>116.85</v>
      </c>
      <c r="AB7" s="25">
        <v>115.25</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623.91</v>
      </c>
      <c r="AU7" s="25">
        <v>744.91</v>
      </c>
      <c r="AV7" s="25">
        <v>592.17999999999995</v>
      </c>
      <c r="AW7" s="25">
        <v>750.25</v>
      </c>
      <c r="AX7" s="25">
        <v>703.53</v>
      </c>
      <c r="AY7" s="25">
        <v>307.83</v>
      </c>
      <c r="AZ7" s="25">
        <v>318.89</v>
      </c>
      <c r="BA7" s="25">
        <v>309.10000000000002</v>
      </c>
      <c r="BB7" s="25">
        <v>306.08</v>
      </c>
      <c r="BC7" s="25">
        <v>306.14999999999998</v>
      </c>
      <c r="BD7" s="25">
        <v>261.51</v>
      </c>
      <c r="BE7" s="25">
        <v>25.09</v>
      </c>
      <c r="BF7" s="25">
        <v>21.71</v>
      </c>
      <c r="BG7" s="25">
        <v>24.53</v>
      </c>
      <c r="BH7" s="25">
        <v>30.65</v>
      </c>
      <c r="BI7" s="25">
        <v>30.35</v>
      </c>
      <c r="BJ7" s="25">
        <v>295.44</v>
      </c>
      <c r="BK7" s="25">
        <v>290.07</v>
      </c>
      <c r="BL7" s="25">
        <v>290.42</v>
      </c>
      <c r="BM7" s="25">
        <v>294.66000000000003</v>
      </c>
      <c r="BN7" s="25">
        <v>285.27</v>
      </c>
      <c r="BO7" s="25">
        <v>265.16000000000003</v>
      </c>
      <c r="BP7" s="25">
        <v>115.04</v>
      </c>
      <c r="BQ7" s="25">
        <v>117.11</v>
      </c>
      <c r="BR7" s="25">
        <v>113.81</v>
      </c>
      <c r="BS7" s="25">
        <v>99.18</v>
      </c>
      <c r="BT7" s="25">
        <v>111.81</v>
      </c>
      <c r="BU7" s="25">
        <v>106.02</v>
      </c>
      <c r="BV7" s="25">
        <v>104.84</v>
      </c>
      <c r="BW7" s="25">
        <v>106.11</v>
      </c>
      <c r="BX7" s="25">
        <v>103.75</v>
      </c>
      <c r="BY7" s="25">
        <v>105.3</v>
      </c>
      <c r="BZ7" s="25">
        <v>102.35</v>
      </c>
      <c r="CA7" s="25">
        <v>138.18</v>
      </c>
      <c r="CB7" s="25">
        <v>135.65</v>
      </c>
      <c r="CC7" s="25">
        <v>139.46</v>
      </c>
      <c r="CD7" s="25">
        <v>139.12</v>
      </c>
      <c r="CE7" s="25">
        <v>141.13</v>
      </c>
      <c r="CF7" s="25">
        <v>158.6</v>
      </c>
      <c r="CG7" s="25">
        <v>161.82</v>
      </c>
      <c r="CH7" s="25">
        <v>161.03</v>
      </c>
      <c r="CI7" s="25">
        <v>159.93</v>
      </c>
      <c r="CJ7" s="25">
        <v>162.77000000000001</v>
      </c>
      <c r="CK7" s="25">
        <v>167.74</v>
      </c>
      <c r="CL7" s="25">
        <v>84.07</v>
      </c>
      <c r="CM7" s="25">
        <v>83.44</v>
      </c>
      <c r="CN7" s="25">
        <v>83.1</v>
      </c>
      <c r="CO7" s="25">
        <v>83.8</v>
      </c>
      <c r="CP7" s="25">
        <v>83.9</v>
      </c>
      <c r="CQ7" s="25">
        <v>62.88</v>
      </c>
      <c r="CR7" s="25">
        <v>62.32</v>
      </c>
      <c r="CS7" s="25">
        <v>61.71</v>
      </c>
      <c r="CT7" s="25">
        <v>63.12</v>
      </c>
      <c r="CU7" s="25">
        <v>62.57</v>
      </c>
      <c r="CV7" s="25">
        <v>60.29</v>
      </c>
      <c r="CW7" s="25">
        <v>94.5</v>
      </c>
      <c r="CX7" s="25">
        <v>95.17</v>
      </c>
      <c r="CY7" s="25">
        <v>95.19</v>
      </c>
      <c r="CZ7" s="25">
        <v>95.84</v>
      </c>
      <c r="DA7" s="25">
        <v>95.13</v>
      </c>
      <c r="DB7" s="25">
        <v>90.13</v>
      </c>
      <c r="DC7" s="25">
        <v>90.19</v>
      </c>
      <c r="DD7" s="25">
        <v>90.03</v>
      </c>
      <c r="DE7" s="25">
        <v>90.09</v>
      </c>
      <c r="DF7" s="25">
        <v>90.21</v>
      </c>
      <c r="DG7" s="25">
        <v>90.12</v>
      </c>
      <c r="DH7" s="25">
        <v>44.46</v>
      </c>
      <c r="DI7" s="25">
        <v>45.1</v>
      </c>
      <c r="DJ7" s="25">
        <v>45.31</v>
      </c>
      <c r="DK7" s="25">
        <v>45.85</v>
      </c>
      <c r="DL7" s="25">
        <v>46.08</v>
      </c>
      <c r="DM7" s="25">
        <v>48.01</v>
      </c>
      <c r="DN7" s="25">
        <v>48.86</v>
      </c>
      <c r="DO7" s="25">
        <v>49.6</v>
      </c>
      <c r="DP7" s="25">
        <v>50.31</v>
      </c>
      <c r="DQ7" s="25">
        <v>50.74</v>
      </c>
      <c r="DR7" s="25">
        <v>50.88</v>
      </c>
      <c r="DS7" s="25">
        <v>22.5</v>
      </c>
      <c r="DT7" s="25">
        <v>23.1</v>
      </c>
      <c r="DU7" s="25">
        <v>23.55</v>
      </c>
      <c r="DV7" s="25">
        <v>24.45</v>
      </c>
      <c r="DW7" s="25">
        <v>25.1</v>
      </c>
      <c r="DX7" s="25">
        <v>16.600000000000001</v>
      </c>
      <c r="DY7" s="25">
        <v>18.510000000000002</v>
      </c>
      <c r="DZ7" s="25">
        <v>20.49</v>
      </c>
      <c r="EA7" s="25">
        <v>21.34</v>
      </c>
      <c r="EB7" s="25">
        <v>23.27</v>
      </c>
      <c r="EC7" s="25">
        <v>22.3</v>
      </c>
      <c r="ED7" s="25">
        <v>0.81</v>
      </c>
      <c r="EE7" s="25">
        <v>0.63</v>
      </c>
      <c r="EF7" s="25">
        <v>0.69</v>
      </c>
      <c r="EG7" s="25">
        <v>0.65</v>
      </c>
      <c r="EH7" s="25">
        <v>0.63</v>
      </c>
      <c r="EI7" s="25">
        <v>0.65</v>
      </c>
      <c r="EJ7" s="25">
        <v>0.7</v>
      </c>
      <c r="EK7" s="25">
        <v>0.72</v>
      </c>
      <c r="EL7" s="25">
        <v>0.69</v>
      </c>
      <c r="EM7" s="25">
        <v>0.69</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2022-12-01T01:00:07Z</dcterms:created>
  <dcterms:modified xsi:type="dcterms:W3CDTF">2023-02-02T04:33:07Z</dcterms:modified>
  <cp:category/>
</cp:coreProperties>
</file>