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ED18FB75-D343-4D01-B1FA-474AC8133ACF}" xr6:coauthVersionLast="47" xr6:coauthVersionMax="47" xr10:uidLastSave="{00000000-0000-0000-0000-000000000000}"/>
  <workbookProtection workbookAlgorithmName="SHA-512" workbookHashValue="uz7I120VXPEeWF1HKO53+2LVeR7ypeRe9pFTcizZ//uZDGv9nVCkBgQAvb9ZBa2TPlWGdos10QOwbCZRfhenuQ==" workbookSaltValue="hUE+/k0AGAvBhVL++8fjjw=="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W10" i="4"/>
  <c r="I10" i="4"/>
  <c r="B10" i="4"/>
  <c r="AD8" i="4"/>
  <c r="W8" i="4"/>
  <c r="P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<sst xmlns="http://schemas.openxmlformats.org/spreadsheetml/2006/main" count="228" uniqueCount="114">
  <si>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</si>
  <si>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</si>
  <si>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</si>
  <si>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</si>
  <si>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</si>
  <si>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</si>
  <si>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</si>
  <si>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</si>
  <si>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</si>
  <si>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</si>
  <si>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</si>
  <si>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</si>
  <si>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</si>
  <si>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</si>
  <si>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</si>
  <si>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</si>
  <si>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</si>
  <si>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</si>
  <si>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</si>
  <si>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</si>
  <si>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</si>
  <si>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</si>
  <si>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</si>
  <si>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</si>
  <si>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</si>
  <si>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</si>
  <si>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</si>
  <si>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</si>
  <si>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</si>
  <si>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</si>
  <si>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</si>
  <si>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</si>
  <si>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</si>
  <si>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</si>
  <si>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</si>
  <si>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</si>
  <si>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</si>
  <si>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</si>
  <si>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</si>
  <si>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</si>
  <si>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</si>
  <si>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</si>
  <si>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</si>
  <si>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</si>
  <si>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</si>
  <si>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</si>
  <si>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</si>
  <si>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</si>
  <si>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</si>
  <si>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</si>
  <si>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</si>
  <si>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</si>
  <si>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</si>
  <si>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</si>
  <si>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</si>
  <si>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</si>
  <si>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</si>
  <si>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</si>
  <si>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</si>
  <si>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</si>
  <si>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</si>
  <si>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</si>
  <si>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</si>
  <si>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</si>
  <si>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</si>
  <si>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</si>
  <si>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</si>
  <si>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</si>
  <si>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</si>
  <si>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</si>
  <si>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</si>
  <si>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</si>
  <si>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</si>
  <si>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</si>
  <si>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</si>
  <si>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</si>
  <si>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</si>
  <si>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</si>
  <si>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</si>
  <si>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</si>
  <si>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</si>
  <si>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</si>
  <si>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</si>
  <si>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</si>
  <si>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</si>
  <si>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</si>
  <si>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</si>
  <si>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</si>
  <si>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</si>
  <si>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</si>
  <si>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</si>
  <si>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</si>
  <si>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</si>
  <si>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</si>
  <si>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</si>
  <si>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</si>
  <si>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</si>
  <si>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</si>
  <si>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</si>
  <si>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</si>
  <si>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</si>
  <si>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</si>
  <si>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</si>
  <si>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</si>
  <si>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</si>
  <si>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</si>
  <si>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</si>
  <si>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</si>
  <si>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</si>
  <si>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</si>
  <si>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</si>
  <si>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及び⑤料金回収率は100％以上を維持していることから、概ね良好な経営状態といえます。しかし、水需要が減少傾向にあるなか、修繕費等の維持管理費が重くのしかかり、特に平成29年度以降、経常収支を圧迫しています。消費税率変更を除き、平成13年度以降改定されていない水道料金について、適正な料金体系となるように見直しを検討していかなければなりません。④企業債残高対給水収益比率が平均値を大幅に下回っていることから、給水収益に対する企業債残高が非常に少ないことがわかります。今後の更新費用の財源は、給水収益によって賄うことを基本としますが、急激な料金値上げとならないように起債の活用についても検討していく余地があります。⑥給水原価は前述のとおり、維持管理費の高止まりに伴い前年度と同程度になっていますが、160.05円と平均値よりは低い水準を維持できており、給水に係る費用を抑制できています。次に⑦施設利用率は、平成30年度より平均値を上回っています。これは計算方法の変更によるもので、分母となる値を認可された1日最大配水量52,300㎥から現在の総貯水量36,975㎥へ変更したためです。なお、平成29年度も同様の計算方法で算出すると76.85％であり引き続き高い稼働率を維持できています。⑧の有収率は平均値と比較して高い水準を維持できています。今後も老朽管の更新作業と並行して給水区域内の漏水調査及び水道施設点検業務を継続して実施することで、有収率の維持に取り組んでいきます。</t>
    <rPh sb="1" eb="3">
      <t>ケイジョウ</t>
    </rPh>
    <rPh sb="3" eb="5">
      <t>シュウシ</t>
    </rPh>
    <rPh sb="5" eb="7">
      <t>ヒリツ</t>
    </rPh>
    <rPh sb="7" eb="8">
      <t>オヨ</t>
    </rPh>
    <rPh sb="10" eb="12">
      <t>リョウキン</t>
    </rPh>
    <rPh sb="12" eb="15">
      <t>カイシュウリツ</t>
    </rPh>
    <rPh sb="20" eb="22">
      <t>イジョウ</t>
    </rPh>
    <rPh sb="23" eb="25">
      <t>イジ</t>
    </rPh>
    <rPh sb="34" eb="35">
      <t>オオム</t>
    </rPh>
    <rPh sb="36" eb="38">
      <t>リョウコウ</t>
    </rPh>
    <rPh sb="39" eb="41">
      <t>ケイエイ</t>
    </rPh>
    <rPh sb="41" eb="43">
      <t>ジョウタイ</t>
    </rPh>
    <rPh sb="53" eb="56">
      <t>ミズジュヨウ</t>
    </rPh>
    <rPh sb="57" eb="61">
      <t>ゲンショウケイコウ</t>
    </rPh>
    <rPh sb="67" eb="71">
      <t>シュウゼンヒトウ</t>
    </rPh>
    <rPh sb="72" eb="77">
      <t>イジカンリヒ</t>
    </rPh>
    <rPh sb="78" eb="79">
      <t>オモ</t>
    </rPh>
    <rPh sb="86" eb="87">
      <t>トク</t>
    </rPh>
    <rPh sb="88" eb="90">
      <t>ヘイセイ</t>
    </rPh>
    <rPh sb="92" eb="94">
      <t>ネンド</t>
    </rPh>
    <rPh sb="94" eb="96">
      <t>イコウ</t>
    </rPh>
    <rPh sb="97" eb="101">
      <t>ケイジョウシュウシ</t>
    </rPh>
    <rPh sb="102" eb="104">
      <t>アッパク</t>
    </rPh>
    <rPh sb="110" eb="113">
      <t>ショウヒゼイ</t>
    </rPh>
    <rPh sb="113" eb="114">
      <t>リツ</t>
    </rPh>
    <rPh sb="114" eb="116">
      <t>ヘンコウ</t>
    </rPh>
    <rPh sb="117" eb="118">
      <t>ノゾ</t>
    </rPh>
    <rPh sb="120" eb="122">
      <t>ヘイセイ</t>
    </rPh>
    <rPh sb="124" eb="126">
      <t>ネンド</t>
    </rPh>
    <rPh sb="126" eb="128">
      <t>イコウ</t>
    </rPh>
    <rPh sb="128" eb="130">
      <t>カイテイ</t>
    </rPh>
    <rPh sb="239" eb="241">
      <t>コンゴ</t>
    </rPh>
    <rPh sb="242" eb="246">
      <t>コウシンヒヨウ</t>
    </rPh>
    <rPh sb="247" eb="249">
      <t>ザイゲン</t>
    </rPh>
    <rPh sb="251" eb="253">
      <t>キュウスイ</t>
    </rPh>
    <rPh sb="253" eb="255">
      <t>シュウエキ</t>
    </rPh>
    <rPh sb="259" eb="260">
      <t>マカナ</t>
    </rPh>
    <rPh sb="264" eb="266">
      <t>キホン</t>
    </rPh>
    <rPh sb="272" eb="274">
      <t>キュウゲキ</t>
    </rPh>
    <rPh sb="275" eb="277">
      <t>リョウキン</t>
    </rPh>
    <rPh sb="277" eb="279">
      <t>ネア</t>
    </rPh>
    <rPh sb="288" eb="290">
      <t>キサイ</t>
    </rPh>
    <rPh sb="291" eb="293">
      <t>カツヨウ</t>
    </rPh>
    <rPh sb="298" eb="300">
      <t>ケントウ</t>
    </rPh>
    <rPh sb="304" eb="306">
      <t>ヨチ</t>
    </rPh>
    <rPh sb="313" eb="317">
      <t>キュウスイゲンカ</t>
    </rPh>
    <rPh sb="318" eb="320">
      <t>ゼンジュツ</t>
    </rPh>
    <rPh sb="325" eb="330">
      <t>イジカンリヒ</t>
    </rPh>
    <rPh sb="331" eb="333">
      <t>タカド</t>
    </rPh>
    <rPh sb="336" eb="337">
      <t>トモナ</t>
    </rPh>
    <rPh sb="338" eb="341">
      <t>ゼンネンド</t>
    </rPh>
    <rPh sb="342" eb="345">
      <t>ドウテイド</t>
    </rPh>
    <rPh sb="360" eb="361">
      <t>エン</t>
    </rPh>
    <rPh sb="362" eb="365">
      <t>ヘイキンチ</t>
    </rPh>
    <rPh sb="368" eb="369">
      <t>ヒク</t>
    </rPh>
    <rPh sb="370" eb="372">
      <t>スイジュン</t>
    </rPh>
    <rPh sb="373" eb="375">
      <t>イジ</t>
    </rPh>
    <rPh sb="381" eb="383">
      <t>キュウスイ</t>
    </rPh>
    <rPh sb="384" eb="385">
      <t>カカ</t>
    </rPh>
    <rPh sb="386" eb="388">
      <t>ヒヨウ</t>
    </rPh>
    <rPh sb="389" eb="391">
      <t>ヨクセイ</t>
    </rPh>
    <rPh sb="398" eb="399">
      <t>ツギ</t>
    </rPh>
    <rPh sb="401" eb="403">
      <t>シセツ</t>
    </rPh>
    <rPh sb="403" eb="406">
      <t>リヨウリツ</t>
    </rPh>
    <rPh sb="408" eb="410">
      <t>ヘイセイ</t>
    </rPh>
    <rPh sb="412" eb="414">
      <t>ネンド</t>
    </rPh>
    <rPh sb="416" eb="419">
      <t>ヘイキンチ</t>
    </rPh>
    <rPh sb="420" eb="422">
      <t>ウワマワ</t>
    </rPh>
    <rPh sb="431" eb="435">
      <t>ケイサンホウホウ</t>
    </rPh>
    <rPh sb="436" eb="438">
      <t>ヘンコウ</t>
    </rPh>
    <rPh sb="445" eb="447">
      <t>ブンボ</t>
    </rPh>
    <rPh sb="450" eb="451">
      <t>アタイ</t>
    </rPh>
    <rPh sb="452" eb="454">
      <t>ニンカ</t>
    </rPh>
    <rPh sb="458" eb="459">
      <t>ニチ</t>
    </rPh>
    <rPh sb="459" eb="461">
      <t>サイダイ</t>
    </rPh>
    <rPh sb="461" eb="464">
      <t>ハイスイリョウ</t>
    </rPh>
    <rPh sb="473" eb="475">
      <t>ゲンザイ</t>
    </rPh>
    <rPh sb="476" eb="480">
      <t>ソウチョスイリョウ</t>
    </rPh>
    <rPh sb="488" eb="490">
      <t>ヘンコウ</t>
    </rPh>
    <rPh sb="500" eb="502">
      <t>ヘイセイ</t>
    </rPh>
    <rPh sb="504" eb="506">
      <t>ネンド</t>
    </rPh>
    <rPh sb="507" eb="509">
      <t>ドウヨウ</t>
    </rPh>
    <rPh sb="510" eb="512">
      <t>ケイサン</t>
    </rPh>
    <rPh sb="512" eb="514">
      <t>ホウホウ</t>
    </rPh>
    <rPh sb="515" eb="517">
      <t>サンシュツ</t>
    </rPh>
    <rPh sb="529" eb="530">
      <t>ヒ</t>
    </rPh>
    <rPh sb="531" eb="532">
      <t>ツヅ</t>
    </rPh>
    <rPh sb="533" eb="534">
      <t>タカ</t>
    </rPh>
    <rPh sb="535" eb="538">
      <t>カドウリツ</t>
    </rPh>
    <rPh sb="539" eb="541">
      <t>イジ</t>
    </rPh>
    <rPh sb="550" eb="553">
      <t>ユウシュウリツ</t>
    </rPh>
    <rPh sb="554" eb="557">
      <t>ヘイキンチ</t>
    </rPh>
    <rPh sb="558" eb="560">
      <t>ヒカク</t>
    </rPh>
    <rPh sb="562" eb="563">
      <t>タカ</t>
    </rPh>
    <rPh sb="564" eb="566">
      <t>スイジュン</t>
    </rPh>
    <rPh sb="567" eb="569">
      <t>イジ</t>
    </rPh>
    <rPh sb="576" eb="578">
      <t>コンゴ</t>
    </rPh>
    <rPh sb="579" eb="582">
      <t>ロウキュウカン</t>
    </rPh>
    <rPh sb="583" eb="587">
      <t>コウシンサギョウ</t>
    </rPh>
    <rPh sb="588" eb="590">
      <t>ヘイコウ</t>
    </rPh>
    <rPh sb="592" eb="594">
      <t>キュウスイ</t>
    </rPh>
    <rPh sb="594" eb="597">
      <t>クイキナイ</t>
    </rPh>
    <rPh sb="598" eb="602">
      <t>ロウスイチョウサ</t>
    </rPh>
    <rPh sb="602" eb="603">
      <t>オヨ</t>
    </rPh>
    <rPh sb="604" eb="608">
      <t>スイドウシセツ</t>
    </rPh>
    <rPh sb="608" eb="612">
      <t>テンケンギョウム</t>
    </rPh>
    <rPh sb="613" eb="615">
      <t>ケイゾク</t>
    </rPh>
    <rPh sb="617" eb="619">
      <t>ジッシ</t>
    </rPh>
    <rPh sb="625" eb="628">
      <t>ユウシュウリツ</t>
    </rPh>
    <rPh sb="629" eb="631">
      <t>イジ</t>
    </rPh>
    <rPh sb="632" eb="633">
      <t>ト</t>
    </rPh>
    <rPh sb="634" eb="635">
      <t>ク</t>
    </rPh>
    <phoneticPr fontId="4"/>
  </si>
  <si>
    <t>②管路経年化率は38.51％であり、平均値の約2倍の水準となっています。これは、耐用年数を経過し老朽化した送水管及び配水管等を多く保有していることにほかなりません。また、③管路更新率は0.47％であり、平均値の約8割となりました。現在、本市の基幹管路である西部送水管の更新及び耐震化事業を平成23年度から令和4年度までを事業期間として実施しているところですが、その他の管路及び施設等についても更新及び耐震化を早急かつ着実に進めていくことが求められています。</t>
    <rPh sb="22" eb="23">
      <t>ヤク</t>
    </rPh>
    <rPh sb="105" eb="106">
      <t>ヤク</t>
    </rPh>
    <rPh sb="107" eb="108">
      <t>ワリ</t>
    </rPh>
    <phoneticPr fontId="4"/>
  </si>
  <si>
    <t>現在、本市水道事業の普及率は99.8％に達し、市民の生活の基盤として必要不可欠なものとなっています。しかし、昭和50年代半ば以前に整備した水道施設の更新が進まず、経年化率が年々上昇しており、老朽化が進行している状況です。水道施設の更新・耐震化が適切に実施されなければ、安全な水を安定的に供給することは困難となります。さらに、人員削減、団塊世代の退職により、職員の若年化が進み、技術の維持、継承が課題となっています。このような課題に取り組んでいくために現状分析及び投資試算と財源試算を均衡させた収支計画である｢経営戦略｣を平成30年度に策定しました。この経営戦略を5年ごとに見直すことによって、適正な水準と対価による継続的なサービスを実現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</si>
</sst>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0.69</c:v>
                </c:pt>
                <c:pt idx="1">
                  <c:v>0.51</c:v>
                </c:pt>
                <c:pt idx="2">
                  <c:v>0.31</c:v>
                </c:pt>
                <c:pt idx="3">
                  <c:v>0.4</c:v>
                </c:pt>
                <c:pt idx="4">
                  <c:v>0.47</c:v>
                </c:pt>
              </c:numCache>
            </c:numRef>
          </c:val>
          <c:extLst>
            <c:ext xmlns:c16="http://schemas.microsoft.com/office/drawing/2014/chart" uri="{C3380CC4-5D6E-409C-BE32-E72D297353CC}">
              <c16:uniqueId val="{00000000-7DB7-445A-AC86-1A39B6FFADB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7DB7-445A-AC86-1A39B6FFADB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54.34</c:v>
                </c:pt>
                <c:pt idx="1">
                  <c:v>76.23</c:v>
                </c:pt>
                <c:pt idx="2">
                  <c:v>75.040000000000006</c:v>
                </c:pt>
                <c:pt idx="3">
                  <c:v>73.2</c:v>
                </c:pt>
                <c:pt idx="4">
                  <c:v>73.61</c:v>
                </c:pt>
              </c:numCache>
            </c:numRef>
          </c:val>
          <c:extLst>
            <c:ext xmlns:c16="http://schemas.microsoft.com/office/drawing/2014/chart" uri="{C3380CC4-5D6E-409C-BE32-E72D297353CC}">
              <c16:uniqueId val="{00000000-8FAD-4420-A380-BCFD85FD3B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8FAD-4420-A380-BCFD85FD3B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92.36</c:v>
                </c:pt>
                <c:pt idx="1">
                  <c:v>92.7</c:v>
                </c:pt>
                <c:pt idx="2">
                  <c:v>93.35</c:v>
                </c:pt>
                <c:pt idx="3">
                  <c:v>92.92</c:v>
                </c:pt>
                <c:pt idx="4">
                  <c:v>92.91</c:v>
                </c:pt>
              </c:numCache>
            </c:numRef>
          </c:val>
          <c:extLst>
            <c:ext xmlns:c16="http://schemas.microsoft.com/office/drawing/2014/chart" uri="{C3380CC4-5D6E-409C-BE32-E72D297353CC}">
              <c16:uniqueId val="{00000000-B9C0-44D6-B404-06163E968D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B9C0-44D6-B404-06163E968D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108.77</c:v>
                </c:pt>
                <c:pt idx="1">
                  <c:v>108.08</c:v>
                </c:pt>
                <c:pt idx="2">
                  <c:v>108.61</c:v>
                </c:pt>
                <c:pt idx="3">
                  <c:v>109.51</c:v>
                </c:pt>
                <c:pt idx="4">
                  <c:v>109.01</c:v>
                </c:pt>
              </c:numCache>
            </c:numRef>
          </c:val>
          <c:extLst>
            <c:ext xmlns:c16="http://schemas.microsoft.com/office/drawing/2014/chart" uri="{C3380CC4-5D6E-409C-BE32-E72D297353CC}">
              <c16:uniqueId val="{00000000-17CA-4766-AD85-5FFD8A50A0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17CA-4766-AD85-5FFD8A50A0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45.57</c:v>
                </c:pt>
                <c:pt idx="1">
                  <c:v>44.82</c:v>
                </c:pt>
                <c:pt idx="2">
                  <c:v>45.55</c:v>
                </c:pt>
                <c:pt idx="3">
                  <c:v>46.56</c:v>
                </c:pt>
                <c:pt idx="4">
                  <c:v>47.02</c:v>
                </c:pt>
              </c:numCache>
            </c:numRef>
          </c:val>
          <c:extLst>
            <c:ext xmlns:c16="http://schemas.microsoft.com/office/drawing/2014/chart" uri="{C3380CC4-5D6E-409C-BE32-E72D297353CC}">
              <c16:uniqueId val="{00000000-69F4-4465-B63A-38E40466D9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69F4-4465-B63A-38E40466D9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31.81</c:v>
                </c:pt>
                <c:pt idx="1">
                  <c:v>34.99</c:v>
                </c:pt>
                <c:pt idx="2">
                  <c:v>38.15</c:v>
                </c:pt>
                <c:pt idx="3">
                  <c:v>37.19</c:v>
                </c:pt>
                <c:pt idx="4">
                  <c:v>38.51</c:v>
                </c:pt>
              </c:numCache>
            </c:numRef>
          </c:val>
          <c:extLst>
            <c:ext xmlns:c16="http://schemas.microsoft.com/office/drawing/2014/chart" uri="{C3380CC4-5D6E-409C-BE32-E72D297353CC}">
              <c16:uniqueId val="{00000000-9F98-4162-B201-226415C6F15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9F98-4162-B201-226415C6F15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93-4499-9E5B-76C5AFDA83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3C93-4499-9E5B-76C5AFDA83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229.32</c:v>
                </c:pt>
                <c:pt idx="1">
                  <c:v>278.57</c:v>
                </c:pt>
                <c:pt idx="2">
                  <c:v>253.41</c:v>
                </c:pt>
                <c:pt idx="3">
                  <c:v>306.3</c:v>
                </c:pt>
                <c:pt idx="4">
                  <c:v>257.63</c:v>
                </c:pt>
              </c:numCache>
            </c:numRef>
          </c:val>
          <c:extLst>
            <c:ext xmlns:c16="http://schemas.microsoft.com/office/drawing/2014/chart" uri="{C3380CC4-5D6E-409C-BE32-E72D297353CC}">
              <c16:uniqueId val="{00000000-6196-48A3-8AC3-4AF558D5C8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6196-48A3-8AC3-4AF558D5C8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21.6</c:v>
                </c:pt>
                <c:pt idx="1">
                  <c:v>17.010000000000002</c:v>
                </c:pt>
                <c:pt idx="2">
                  <c:v>14.41</c:v>
                </c:pt>
                <c:pt idx="3">
                  <c:v>17</c:v>
                </c:pt>
                <c:pt idx="4">
                  <c:v>25.3</c:v>
                </c:pt>
              </c:numCache>
            </c:numRef>
          </c:val>
          <c:extLst>
            <c:ext xmlns:c16="http://schemas.microsoft.com/office/drawing/2014/chart" uri="{C3380CC4-5D6E-409C-BE32-E72D297353CC}">
              <c16:uniqueId val="{00000000-77B0-4016-A817-F1FAD3378B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77B0-4016-A817-F1FAD3378B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106.53</c:v>
                </c:pt>
                <c:pt idx="1">
                  <c:v>104.1</c:v>
                </c:pt>
                <c:pt idx="2">
                  <c:v>104.45</c:v>
                </c:pt>
                <c:pt idx="3">
                  <c:v>90.77</c:v>
                </c:pt>
                <c:pt idx="4">
                  <c:v>104.85</c:v>
                </c:pt>
              </c:numCache>
            </c:numRef>
          </c:val>
          <c:extLst>
            <c:ext xmlns:c16="http://schemas.microsoft.com/office/drawing/2014/chart" uri="{C3380CC4-5D6E-409C-BE32-E72D297353CC}">
              <c16:uniqueId val="{00000000-D6DC-4437-AD37-1DDA9E13A1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D6DC-4437-AD37-1DDA9E13A1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157.69</c:v>
                </c:pt>
                <c:pt idx="1">
                  <c:v>161.55000000000001</c:v>
                </c:pt>
                <c:pt idx="2">
                  <c:v>161.61000000000001</c:v>
                </c:pt>
                <c:pt idx="3">
                  <c:v>160.43</c:v>
                </c:pt>
                <c:pt idx="4">
                  <c:v>160.05000000000001</c:v>
                </c:pt>
              </c:numCache>
            </c:numRef>
          </c:val>
          <c:extLst>
            <c:ext xmlns:c16="http://schemas.microsoft.com/office/drawing/2014/chart" uri="{C3380CC4-5D6E-409C-BE32-E72D297353CC}">
              <c16:uniqueId val="{00000000-E43C-40BE-A46D-94E67795FD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E43C-40BE-A46D-94E67795FD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蒲郡市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79261</v>
      </c>
      <c r="AM8" s="45"/>
      <c r="AN8" s="45"/>
      <c r="AO8" s="45"/>
      <c r="AP8" s="45"/>
      <c r="AQ8" s="45"/>
      <c r="AR8" s="45"/>
      <c r="AS8" s="45"/>
      <c r="AT8" s="46">
        <f>データ!$S$6</f>
        <v>56.96</v>
      </c>
      <c r="AU8" s="47"/>
      <c r="AV8" s="47"/>
      <c r="AW8" s="47"/>
      <c r="AX8" s="47"/>
      <c r="AY8" s="47"/>
      <c r="AZ8" s="47"/>
      <c r="BA8" s="47"/>
      <c r="BB8" s="48">
        <f>データ!$T$6</f>
        <v>1391.52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93.96</v>
      </c>
      <c r="J10" s="47"/>
      <c r="K10" s="47"/>
      <c r="L10" s="47"/>
      <c r="M10" s="47"/>
      <c r="N10" s="47"/>
      <c r="O10" s="81"/>
      <c r="P10" s="48">
        <f>データ!$P$6</f>
        <v>99.8</v>
      </c>
      <c r="Q10" s="48"/>
      <c r="R10" s="48"/>
      <c r="S10" s="48"/>
      <c r="T10" s="48"/>
      <c r="U10" s="48"/>
      <c r="V10" s="48"/>
      <c r="W10" s="45">
        <f>データ!$Q$6</f>
        <v>2640</v>
      </c>
      <c r="X10" s="45"/>
      <c r="Y10" s="45"/>
      <c r="Z10" s="45"/>
      <c r="AA10" s="45"/>
      <c r="AB10" s="45"/>
      <c r="AC10" s="45"/>
      <c r="AD10" s="2"/>
      <c r="AE10" s="2"/>
      <c r="AF10" s="2"/>
      <c r="AG10" s="2"/>
      <c r="AH10" s="2"/>
      <c r="AI10" s="2"/>
      <c r="AJ10" s="2"/>
      <c r="AK10" s="2"/>
      <c r="AL10" s="45">
        <f>データ!$U$6</f>
        <v>78927</v>
      </c>
      <c r="AM10" s="45"/>
      <c r="AN10" s="45"/>
      <c r="AO10" s="45"/>
      <c r="AP10" s="45"/>
      <c r="AQ10" s="45"/>
      <c r="AR10" s="45"/>
      <c r="AS10" s="45"/>
      <c r="AT10" s="46">
        <f>データ!$V$6</f>
        <v>56.96</v>
      </c>
      <c r="AU10" s="47"/>
      <c r="AV10" s="47"/>
      <c r="AW10" s="47"/>
      <c r="AX10" s="47"/>
      <c r="AY10" s="47"/>
      <c r="AZ10" s="47"/>
      <c r="BA10" s="47"/>
      <c r="BB10" s="48">
        <f>データ!$W$6</f>
        <v>1385.66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PWRKwr3lzAIMN0ITQe6ougMseNDwb1GKkrZ4keKQV8UEIwurgGxdfyTuztCDPxqExrfsPqERzkEwIz0yNB1Ig==" saltValue="YHvHZgWSgNl9Qwhtp79w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232149</v>
      </c>
      <c r="D6" s="20">
        <f t="shared" si="3"/>
        <v>46</v>
      </c>
      <c r="E6" s="20">
        <f t="shared" si="3"/>
        <v>1</v>
      </c>
      <c r="F6" s="20">
        <f t="shared" si="3"/>
        <v>0</v>
      </c>
      <c r="G6" s="20">
        <f t="shared" si="3"/>
        <v>1</v>
      </c>
      <c r="H6" s="20" t="str">
        <f t="shared" si="3"/>
        <v>愛知県　蒲郡市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93.96</v>
      </c>
      <c r="P6" s="21">
        <f t="shared" si="3"/>
        <v>99.8</v>
      </c>
      <c r="Q6" s="21">
        <f t="shared" si="3"/>
        <v>2640</v>
      </c>
      <c r="R6" s="21">
        <f t="shared" si="3"/>
        <v>79261</v>
      </c>
      <c r="S6" s="21">
        <f t="shared" si="3"/>
        <v>56.96</v>
      </c>
      <c r="T6" s="21">
        <f t="shared" si="3"/>
        <v>1391.52</v>
      </c>
      <c r="U6" s="21">
        <f t="shared" si="3"/>
        <v>78927</v>
      </c>
      <c r="V6" s="21">
        <f t="shared" si="3"/>
        <v>56.96</v>
      </c>
      <c r="W6" s="21">
        <f t="shared" si="3"/>
        <v>1385.66</v>
      </c>
      <c r="X6" s="22">
        <f>IF(X7="",NA(),X7)</f>
        <v>108.77</v>
      </c>
      <c r="Y6" s="22">
        <f t="shared" ref="Y6:AG6" si="4">IF(Y7="",NA(),Y7)</f>
        <v>108.08</v>
      </c>
      <c r="Z6" s="22">
        <f t="shared" si="4"/>
        <v>108.61</v>
      </c>
      <c r="AA6" s="22">
        <f t="shared" si="4"/>
        <v>109.51</v>
      </c>
      <c r="AB6" s="22">
        <f t="shared" si="4"/>
        <v>109.01</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229.32</v>
      </c>
      <c r="AU6" s="22">
        <f t="shared" ref="AU6:BC6" si="6">IF(AU7="",NA(),AU7)</f>
        <v>278.57</v>
      </c>
      <c r="AV6" s="22">
        <f t="shared" si="6"/>
        <v>253.41</v>
      </c>
      <c r="AW6" s="22">
        <f t="shared" si="6"/>
        <v>306.3</v>
      </c>
      <c r="AX6" s="22">
        <f t="shared" si="6"/>
        <v>257.63</v>
      </c>
      <c r="AY6" s="22">
        <f t="shared" si="6"/>
        <v>355.5</v>
      </c>
      <c r="AZ6" s="22">
        <f t="shared" si="6"/>
        <v>349.83</v>
      </c>
      <c r="BA6" s="22">
        <f t="shared" si="6"/>
        <v>360.86</v>
      </c>
      <c r="BB6" s="22">
        <f t="shared" si="6"/>
        <v>350.79</v>
      </c>
      <c r="BC6" s="22">
        <f t="shared" si="6"/>
        <v>354.57</v>
      </c>
      <c r="BD6" s="21" t="str">
        <f>IF(BD7="","",IF(BD7="-","【-】","【"&amp;SUBSTITUTE(TEXT(BD7,"#,##0.00"),"-","△")&amp;"】"))</f>
        <v>【261.51】</v>
      </c>
      <c r="BE6" s="22">
        <f>IF(BE7="",NA(),BE7)</f>
        <v>21.6</v>
      </c>
      <c r="BF6" s="22">
        <f t="shared" ref="BF6:BN6" si="7">IF(BF7="",NA(),BF7)</f>
        <v>17.010000000000002</v>
      </c>
      <c r="BG6" s="22">
        <f t="shared" si="7"/>
        <v>14.41</v>
      </c>
      <c r="BH6" s="22">
        <f t="shared" si="7"/>
        <v>17</v>
      </c>
      <c r="BI6" s="22">
        <f t="shared" si="7"/>
        <v>25.3</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106.53</v>
      </c>
      <c r="BQ6" s="22">
        <f t="shared" ref="BQ6:BY6" si="8">IF(BQ7="",NA(),BQ7)</f>
        <v>104.1</v>
      </c>
      <c r="BR6" s="22">
        <f t="shared" si="8"/>
        <v>104.45</v>
      </c>
      <c r="BS6" s="22">
        <f t="shared" si="8"/>
        <v>90.77</v>
      </c>
      <c r="BT6" s="22">
        <f t="shared" si="8"/>
        <v>104.85</v>
      </c>
      <c r="BU6" s="22">
        <f t="shared" si="8"/>
        <v>104.57</v>
      </c>
      <c r="BV6" s="22">
        <f t="shared" si="8"/>
        <v>103.54</v>
      </c>
      <c r="BW6" s="22">
        <f t="shared" si="8"/>
        <v>103.32</v>
      </c>
      <c r="BX6" s="22">
        <f t="shared" si="8"/>
        <v>100.85</v>
      </c>
      <c r="BY6" s="22">
        <f t="shared" si="8"/>
        <v>103.79</v>
      </c>
      <c r="BZ6" s="21" t="str">
        <f>IF(BZ7="","",IF(BZ7="-","【-】","【"&amp;SUBSTITUTE(TEXT(BZ7,"#,##0.00"),"-","△")&amp;"】"))</f>
        <v>【102.35】</v>
      </c>
      <c r="CA6" s="22">
        <f>IF(CA7="",NA(),CA7)</f>
        <v>157.69</v>
      </c>
      <c r="CB6" s="22">
        <f t="shared" ref="CB6:CJ6" si="9">IF(CB7="",NA(),CB7)</f>
        <v>161.55000000000001</v>
      </c>
      <c r="CC6" s="22">
        <f t="shared" si="9"/>
        <v>161.61000000000001</v>
      </c>
      <c r="CD6" s="22">
        <f t="shared" si="9"/>
        <v>160.43</v>
      </c>
      <c r="CE6" s="22">
        <f t="shared" si="9"/>
        <v>160.05000000000001</v>
      </c>
      <c r="CF6" s="22">
        <f t="shared" si="9"/>
        <v>165.47</v>
      </c>
      <c r="CG6" s="22">
        <f t="shared" si="9"/>
        <v>167.46</v>
      </c>
      <c r="CH6" s="22">
        <f t="shared" si="9"/>
        <v>168.56</v>
      </c>
      <c r="CI6" s="22">
        <f t="shared" si="9"/>
        <v>167.1</v>
      </c>
      <c r="CJ6" s="22">
        <f t="shared" si="9"/>
        <v>167.86</v>
      </c>
      <c r="CK6" s="21" t="str">
        <f>IF(CK7="","",IF(CK7="-","【-】","【"&amp;SUBSTITUTE(TEXT(CK7,"#,##0.00"),"-","△")&amp;"】"))</f>
        <v>【167.74】</v>
      </c>
      <c r="CL6" s="22">
        <f>IF(CL7="",NA(),CL7)</f>
        <v>54.34</v>
      </c>
      <c r="CM6" s="22">
        <f t="shared" ref="CM6:CU6" si="10">IF(CM7="",NA(),CM7)</f>
        <v>76.23</v>
      </c>
      <c r="CN6" s="22">
        <f t="shared" si="10"/>
        <v>75.040000000000006</v>
      </c>
      <c r="CO6" s="22">
        <f t="shared" si="10"/>
        <v>73.2</v>
      </c>
      <c r="CP6" s="22">
        <f t="shared" si="10"/>
        <v>73.61</v>
      </c>
      <c r="CQ6" s="22">
        <f t="shared" si="10"/>
        <v>59.74</v>
      </c>
      <c r="CR6" s="22">
        <f t="shared" si="10"/>
        <v>59.46</v>
      </c>
      <c r="CS6" s="22">
        <f t="shared" si="10"/>
        <v>59.51</v>
      </c>
      <c r="CT6" s="22">
        <f t="shared" si="10"/>
        <v>59.91</v>
      </c>
      <c r="CU6" s="22">
        <f t="shared" si="10"/>
        <v>59.4</v>
      </c>
      <c r="CV6" s="21" t="str">
        <f>IF(CV7="","",IF(CV7="-","【-】","【"&amp;SUBSTITUTE(TEXT(CV7,"#,##0.00"),"-","△")&amp;"】"))</f>
        <v>【60.29】</v>
      </c>
      <c r="CW6" s="22">
        <f>IF(CW7="",NA(),CW7)</f>
        <v>92.36</v>
      </c>
      <c r="CX6" s="22">
        <f t="shared" ref="CX6:DF6" si="11">IF(CX7="",NA(),CX7)</f>
        <v>92.7</v>
      </c>
      <c r="CY6" s="22">
        <f t="shared" si="11"/>
        <v>93.35</v>
      </c>
      <c r="CZ6" s="22">
        <f t="shared" si="11"/>
        <v>92.92</v>
      </c>
      <c r="DA6" s="22">
        <f t="shared" si="11"/>
        <v>92.91</v>
      </c>
      <c r="DB6" s="22">
        <f t="shared" si="11"/>
        <v>87.28</v>
      </c>
      <c r="DC6" s="22">
        <f t="shared" si="11"/>
        <v>87.41</v>
      </c>
      <c r="DD6" s="22">
        <f t="shared" si="11"/>
        <v>87.08</v>
      </c>
      <c r="DE6" s="22">
        <f t="shared" si="11"/>
        <v>87.26</v>
      </c>
      <c r="DF6" s="22">
        <f t="shared" si="11"/>
        <v>87.57</v>
      </c>
      <c r="DG6" s="21" t="str">
        <f>IF(DG7="","",IF(DG7="-","【-】","【"&amp;SUBSTITUTE(TEXT(DG7,"#,##0.00"),"-","△")&amp;"】"))</f>
        <v>【90.12】</v>
      </c>
      <c r="DH6" s="22">
        <f>IF(DH7="",NA(),DH7)</f>
        <v>45.57</v>
      </c>
      <c r="DI6" s="22">
        <f t="shared" ref="DI6:DQ6" si="12">IF(DI7="",NA(),DI7)</f>
        <v>44.82</v>
      </c>
      <c r="DJ6" s="22">
        <f t="shared" si="12"/>
        <v>45.55</v>
      </c>
      <c r="DK6" s="22">
        <f t="shared" si="12"/>
        <v>46.56</v>
      </c>
      <c r="DL6" s="22">
        <f t="shared" si="12"/>
        <v>47.02</v>
      </c>
      <c r="DM6" s="22">
        <f t="shared" si="12"/>
        <v>46.94</v>
      </c>
      <c r="DN6" s="22">
        <f t="shared" si="12"/>
        <v>47.62</v>
      </c>
      <c r="DO6" s="22">
        <f t="shared" si="12"/>
        <v>48.55</v>
      </c>
      <c r="DP6" s="22">
        <f t="shared" si="12"/>
        <v>49.2</v>
      </c>
      <c r="DQ6" s="22">
        <f t="shared" si="12"/>
        <v>50.01</v>
      </c>
      <c r="DR6" s="21" t="str">
        <f>IF(DR7="","",IF(DR7="-","【-】","【"&amp;SUBSTITUTE(TEXT(DR7,"#,##0.00"),"-","△")&amp;"】"))</f>
        <v>【50.88】</v>
      </c>
      <c r="DS6" s="22">
        <f>IF(DS7="",NA(),DS7)</f>
        <v>31.81</v>
      </c>
      <c r="DT6" s="22">
        <f t="shared" ref="DT6:EB6" si="13">IF(DT7="",NA(),DT7)</f>
        <v>34.99</v>
      </c>
      <c r="DU6" s="22">
        <f t="shared" si="13"/>
        <v>38.15</v>
      </c>
      <c r="DV6" s="22">
        <f t="shared" si="13"/>
        <v>37.19</v>
      </c>
      <c r="DW6" s="22">
        <f t="shared" si="13"/>
        <v>38.51</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0.69</v>
      </c>
      <c r="EE6" s="22">
        <f t="shared" ref="EE6:EM6" si="14">IF(EE7="",NA(),EE7)</f>
        <v>0.51</v>
      </c>
      <c r="EF6" s="22">
        <f t="shared" si="14"/>
        <v>0.31</v>
      </c>
      <c r="EG6" s="22">
        <f t="shared" si="14"/>
        <v>0.4</v>
      </c>
      <c r="EH6" s="22">
        <f t="shared" si="14"/>
        <v>0.47</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5">
      <c r="A7" s="15"/>
      <c r="B7" s="24">
        <v>2021</v>
      </c>
      <c r="C7" s="24">
        <v>232149</v>
      </c>
      <c r="D7" s="24">
        <v>46</v>
      </c>
      <c r="E7" s="24">
        <v>1</v>
      </c>
      <c r="F7" s="24">
        <v>0</v>
      </c>
      <c r="G7" s="24">
        <v>1</v>
      </c>
      <c r="H7" s="24" t="s">
        <v>93</v>
      </c>
      <c r="I7" s="24" t="s">
        <v>94</v>
      </c>
      <c r="J7" s="24" t="s">
        <v>95</v>
      </c>
      <c r="K7" s="24" t="s">
        <v>96</v>
      </c>
      <c r="L7" s="24" t="s">
        <v>97</v>
      </c>
      <c r="M7" s="24" t="s">
        <v>98</v>
      </c>
      <c r="N7" s="25" t="s">
        <v>99</v>
      </c>
      <c r="O7" s="25">
        <v>93.96</v>
      </c>
      <c r="P7" s="25">
        <v>99.8</v>
      </c>
      <c r="Q7" s="25">
        <v>2640</v>
      </c>
      <c r="R7" s="25">
        <v>79261</v>
      </c>
      <c r="S7" s="25">
        <v>56.96</v>
      </c>
      <c r="T7" s="25">
        <v>1391.52</v>
      </c>
      <c r="U7" s="25">
        <v>78927</v>
      </c>
      <c r="V7" s="25">
        <v>56.96</v>
      </c>
      <c r="W7" s="25">
        <v>1385.66</v>
      </c>
      <c r="X7" s="25">
        <v>108.77</v>
      </c>
      <c r="Y7" s="25">
        <v>108.08</v>
      </c>
      <c r="Z7" s="25">
        <v>108.61</v>
      </c>
      <c r="AA7" s="25">
        <v>109.51</v>
      </c>
      <c r="AB7" s="25">
        <v>109.01</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229.32</v>
      </c>
      <c r="AU7" s="25">
        <v>278.57</v>
      </c>
      <c r="AV7" s="25">
        <v>253.41</v>
      </c>
      <c r="AW7" s="25">
        <v>306.3</v>
      </c>
      <c r="AX7" s="25">
        <v>257.63</v>
      </c>
      <c r="AY7" s="25">
        <v>355.5</v>
      </c>
      <c r="AZ7" s="25">
        <v>349.83</v>
      </c>
      <c r="BA7" s="25">
        <v>360.86</v>
      </c>
      <c r="BB7" s="25">
        <v>350.79</v>
      </c>
      <c r="BC7" s="25">
        <v>354.57</v>
      </c>
      <c r="BD7" s="25">
        <v>261.51</v>
      </c>
      <c r="BE7" s="25">
        <v>21.6</v>
      </c>
      <c r="BF7" s="25">
        <v>17.010000000000002</v>
      </c>
      <c r="BG7" s="25">
        <v>14.41</v>
      </c>
      <c r="BH7" s="25">
        <v>17</v>
      </c>
      <c r="BI7" s="25">
        <v>25.3</v>
      </c>
      <c r="BJ7" s="25">
        <v>312.58</v>
      </c>
      <c r="BK7" s="25">
        <v>314.87</v>
      </c>
      <c r="BL7" s="25">
        <v>309.27999999999997</v>
      </c>
      <c r="BM7" s="25">
        <v>322.92</v>
      </c>
      <c r="BN7" s="25">
        <v>303.45999999999998</v>
      </c>
      <c r="BO7" s="25">
        <v>265.16000000000003</v>
      </c>
      <c r="BP7" s="25">
        <v>106.53</v>
      </c>
      <c r="BQ7" s="25">
        <v>104.1</v>
      </c>
      <c r="BR7" s="25">
        <v>104.45</v>
      </c>
      <c r="BS7" s="25">
        <v>90.77</v>
      </c>
      <c r="BT7" s="25">
        <v>104.85</v>
      </c>
      <c r="BU7" s="25">
        <v>104.57</v>
      </c>
      <c r="BV7" s="25">
        <v>103.54</v>
      </c>
      <c r="BW7" s="25">
        <v>103.32</v>
      </c>
      <c r="BX7" s="25">
        <v>100.85</v>
      </c>
      <c r="BY7" s="25">
        <v>103.79</v>
      </c>
      <c r="BZ7" s="25">
        <v>102.35</v>
      </c>
      <c r="CA7" s="25">
        <v>157.69</v>
      </c>
      <c r="CB7" s="25">
        <v>161.55000000000001</v>
      </c>
      <c r="CC7" s="25">
        <v>161.61000000000001</v>
      </c>
      <c r="CD7" s="25">
        <v>160.43</v>
      </c>
      <c r="CE7" s="25">
        <v>160.05000000000001</v>
      </c>
      <c r="CF7" s="25">
        <v>165.47</v>
      </c>
      <c r="CG7" s="25">
        <v>167.46</v>
      </c>
      <c r="CH7" s="25">
        <v>168.56</v>
      </c>
      <c r="CI7" s="25">
        <v>167.1</v>
      </c>
      <c r="CJ7" s="25">
        <v>167.86</v>
      </c>
      <c r="CK7" s="25">
        <v>167.74</v>
      </c>
      <c r="CL7" s="25">
        <v>54.34</v>
      </c>
      <c r="CM7" s="25">
        <v>76.23</v>
      </c>
      <c r="CN7" s="25">
        <v>75.040000000000006</v>
      </c>
      <c r="CO7" s="25">
        <v>73.2</v>
      </c>
      <c r="CP7" s="25">
        <v>73.61</v>
      </c>
      <c r="CQ7" s="25">
        <v>59.74</v>
      </c>
      <c r="CR7" s="25">
        <v>59.46</v>
      </c>
      <c r="CS7" s="25">
        <v>59.51</v>
      </c>
      <c r="CT7" s="25">
        <v>59.91</v>
      </c>
      <c r="CU7" s="25">
        <v>59.4</v>
      </c>
      <c r="CV7" s="25">
        <v>60.29</v>
      </c>
      <c r="CW7" s="25">
        <v>92.36</v>
      </c>
      <c r="CX7" s="25">
        <v>92.7</v>
      </c>
      <c r="CY7" s="25">
        <v>93.35</v>
      </c>
      <c r="CZ7" s="25">
        <v>92.92</v>
      </c>
      <c r="DA7" s="25">
        <v>92.91</v>
      </c>
      <c r="DB7" s="25">
        <v>87.28</v>
      </c>
      <c r="DC7" s="25">
        <v>87.41</v>
      </c>
      <c r="DD7" s="25">
        <v>87.08</v>
      </c>
      <c r="DE7" s="25">
        <v>87.26</v>
      </c>
      <c r="DF7" s="25">
        <v>87.57</v>
      </c>
      <c r="DG7" s="25">
        <v>90.12</v>
      </c>
      <c r="DH7" s="25">
        <v>45.57</v>
      </c>
      <c r="DI7" s="25">
        <v>44.82</v>
      </c>
      <c r="DJ7" s="25">
        <v>45.55</v>
      </c>
      <c r="DK7" s="25">
        <v>46.56</v>
      </c>
      <c r="DL7" s="25">
        <v>47.02</v>
      </c>
      <c r="DM7" s="25">
        <v>46.94</v>
      </c>
      <c r="DN7" s="25">
        <v>47.62</v>
      </c>
      <c r="DO7" s="25">
        <v>48.55</v>
      </c>
      <c r="DP7" s="25">
        <v>49.2</v>
      </c>
      <c r="DQ7" s="25">
        <v>50.01</v>
      </c>
      <c r="DR7" s="25">
        <v>50.88</v>
      </c>
      <c r="DS7" s="25">
        <v>31.81</v>
      </c>
      <c r="DT7" s="25">
        <v>34.99</v>
      </c>
      <c r="DU7" s="25">
        <v>38.15</v>
      </c>
      <c r="DV7" s="25">
        <v>37.19</v>
      </c>
      <c r="DW7" s="25">
        <v>38.51</v>
      </c>
      <c r="DX7" s="25">
        <v>14.48</v>
      </c>
      <c r="DY7" s="25">
        <v>16.27</v>
      </c>
      <c r="DZ7" s="25">
        <v>17.11</v>
      </c>
      <c r="EA7" s="25">
        <v>18.329999999999998</v>
      </c>
      <c r="EB7" s="25">
        <v>20.27</v>
      </c>
      <c r="EC7" s="25">
        <v>22.3</v>
      </c>
      <c r="ED7" s="25">
        <v>0.69</v>
      </c>
      <c r="EE7" s="25">
        <v>0.51</v>
      </c>
      <c r="EF7" s="25">
        <v>0.31</v>
      </c>
      <c r="EG7" s="25">
        <v>0.4</v>
      </c>
      <c r="EH7" s="25">
        <v>0.47</v>
      </c>
      <c r="EI7" s="25">
        <v>0.75</v>
      </c>
      <c r="EJ7" s="25">
        <v>0.63</v>
      </c>
      <c r="EK7" s="25">
        <v>0.63</v>
      </c>
      <c r="EL7" s="25">
        <v>0.6</v>
      </c>
      <c r="EM7" s="25">
        <v>0.56000000000000005</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2022-12-01T01:00:08Z</dcterms:created>
  <dcterms:modified xsi:type="dcterms:W3CDTF">2023-02-02T04:33:59Z</dcterms:modified>
  <cp:category/>
</cp:coreProperties>
</file>