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7_完成版データ（事業ごと）\01上水道\"/>
    </mc:Choice>
  </mc:AlternateContent>
  <xr:revisionPtr revIDLastSave="0" documentId="13_ncr:1_{6F1BE666-1B5C-4BA6-AEEC-C0B59278B2CC}" xr6:coauthVersionLast="47" xr6:coauthVersionMax="47" xr10:uidLastSave="{00000000-0000-0000-0000-000000000000}"/>
  <workbookProtection workbookAlgorithmName="SHA-512" workbookHashValue="LeNRUDn8HY/1XDyaqklFlMwvjjCFRv9v28F3I2gwxx5ioLPRaeHH2PrjNcXUVWTe26xmQTHVdpDloAMkxKXIuA==" workbookSaltValue="woAjuehD80ku/sDkSn9QeQ=="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O6" i="5"/>
  <c r="N6" i="5"/>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G85" i="4"/>
  <c r="W10" i="4"/>
  <c r="P10" i="4"/>
  <c r="I10" i="4"/>
  <c r="B10" i="4"/>
  <c r="BB8" i="4"/>
  <c r="AT8" i="4"/>
  <c r="AL8" i="4"/>
</calcChain>
</file>

<file path=xl/sharedStrings.xml><?xml version="1.0" encoding="utf-8"?>
<sst xmlns="http://schemas.openxmlformats.org/spreadsheetml/2006/main" count="228" uniqueCount="112">
  <si>
    <t>経営比較分析表（令和3年度決算）</t>
    <rPh sb="8" eb="10">
      <t>レイワ</t>
    </rPh>
    <rPh sb="12" eb="13">
      <t>ド</t>
    </rPh>
    <phoneticPr fontId="1"/>
  </si>
  <si>
    <t>比率(N-1)</t>
    <rPh sb="0" eb="2">
      <t>ヒリツ</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</si>
  <si>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</si>
  <si>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</si>
  <si>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</si>
  <si>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</si>
  <si>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</si>
  <si>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</si>
  <si>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</si>
  <si>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</si>
  <si>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</si>
  <si>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</si>
  <si>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</si>
  <si>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</si>
  <si>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</si>
  <si>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</si>
  <si>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</si>
  <si>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</si>
  <si>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</si>
  <si>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</si>
  <si>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</si>
  <si>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</si>
  <si>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</si>
  <si>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</si>
  <si>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</si>
  <si>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</si>
  <si>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</si>
  <si>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小項目</t>
    <rPh sb="0" eb="3">
      <t>ショウコウモク</t>
    </rPh>
    <phoneticPr fontId="1"/>
  </si>
  <si>
    <t>現在給水人口(人)</t>
  </si>
  <si>
    <t>1⑥</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</si>
  <si>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</si>
  <si>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</si>
  <si>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</si>
  <si>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</si>
  <si>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</si>
  <si>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</si>
  <si>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</si>
  <si>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</si>
  <si>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</si>
  <si>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</si>
  <si>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</si>
  <si>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</si>
  <si>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</si>
  <si>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</si>
  <si>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</si>
  <si>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</si>
  <si>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</si>
  <si>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</si>
  <si>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</si>
  <si>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</si>
  <si>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</si>
  <si>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</si>
  <si>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</si>
  <si>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</si>
  <si>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</si>
  <si>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</si>
  <si>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</si>
  <si>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</si>
  <si>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</si>
  <si>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</si>
  <si>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</si>
  <si>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</si>
  <si>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</si>
  <si>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</si>
  <si>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</si>
  <si>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</si>
  <si>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</si>
  <si>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</si>
  <si>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</si>
  <si>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</si>
  <si>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</si>
  <si>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</si>
  <si>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</si>
  <si>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</si>
  <si>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</si>
  <si>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</si>
  <si>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</si>
  <si>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</si>
  <si>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</si>
  <si>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</si>
  <si>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</si>
  <si>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</si>
  <si>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</si>
  <si>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</si>
  <si>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</si>
  <si>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</si>
  <si>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</si>
  <si>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</si>
  <si>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</si>
  <si>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</si>
  <si>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</si>
  <si>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</si>
  <si>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</si>
  <si>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</si>
  <si>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愛知県　知立市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</si>
  <si>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</si>
  <si>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</si>
  <si>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</si>
  <si>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</si>
  <si>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</si>
  <si>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</si>
  <si>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</si>
  <si>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</si>
  <si>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</si>
  <si>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</si>
  <si>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</si>
  <si>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</si>
  <si>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</si>
  <si>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①有形固定資産減価償却率については、類似団体平均に比べて低い。これは、平成25年度に西町配水場が完成したことによる影響である。また、法定耐用年数を超えた管路延長の割合を表す②管路経年化率が類似団体より若干高いので、今後は、③管路更新率が上昇していくように、管路更新にかかる費用を配分し配水の基幹となる重要給水施設配水管路の整備や老朽管の布設替を重点的におこなっていく計画となっている。</t>
    <rPh sb="94" eb="96">
      <t>ルイジ</t>
    </rPh>
    <rPh sb="96" eb="98">
      <t>ダンタイ</t>
    </rPh>
    <rPh sb="100" eb="102">
      <t>ジャッカン</t>
    </rPh>
    <rPh sb="102" eb="103">
      <t>タカ</t>
    </rPh>
    <phoneticPr fontId="1"/>
  </si>
  <si>
    <t>←書式設定</t>
    <rPh sb="1" eb="3">
      <t>ショシキ</t>
    </rPh>
    <rPh sb="3" eb="5">
      <t>セッテイ</t>
    </rPh>
    <phoneticPr fontId="1"/>
  </si>
  <si>
    <t>現在のところ健全な経営ができているが、高度経済成長期において集中的に投資が行われた施設・管路が、耐用年数を迎えはじめており、施設・管路の老朽化に伴う更新投資が増大している。さらに、人口減少社会の到来及びコロナ禍における料金収入の減少等も見込まれることから、将来の経営環境は厳しさを増すことが予想される。そこで、あらためて、自らの経営等について的確な現状把握を行った上で、中長期的な視野に基づく計画的な経営に取り組み、安定的で継続的な水の供給というサービスを実現するために、将来の財政予測を踏まえた経営の基本となる「経営戦略」を平成29年度に策定済です。計画期間を10年と設定していますが、今後、知立市水道事業を取り巻く環境の変化を適時反映するため、5年程度での見直しを目指しています。</t>
    <rPh sb="99" eb="100">
      <t>オヨ</t>
    </rPh>
    <rPh sb="104" eb="105">
      <t>カ</t>
    </rPh>
    <rPh sb="272" eb="273">
      <t>スミ</t>
    </rPh>
    <rPh sb="315" eb="317">
      <t>テキジ</t>
    </rPh>
    <rPh sb="334" eb="336">
      <t>メザ</t>
    </rPh>
    <phoneticPr fontId="1"/>
  </si>
  <si>
    <t>①経常収支比率と⑤料金回収率はコロナ禍において水道基本料金４か月分免除をした令和2年度を除き横ばいであった。しかしながら両指標とも100%を超えている為、経営の健全性は保てている。③流動比率が昨年より下がっているのは、工事等の費用が未払金として多く発生した為である。しかし、類似団体平均値より高く200%以上あるので短期的な支払能力は確保できている。また②累積欠損金比率を見ても、累積欠損金が発生していない為、問題はないといえる。④企業債残高対給水収益比率が、年々減少傾向にあるのは起債を必要最低限に抑えているからである。⑥給水原価は2.77円減少した。営業費用の減（△21,745千円）及び営業外費用の減（△14,151千円）が影響した。⑦施設利用率については、連続で類似団体平均を下回っている。これは、西町配水場の影響で1日の配水能力が増加した為である。経営戦略において、令和10年度に浄水場を廃止することが決まっているので最適化される予定である。</t>
    <rPh sb="18" eb="19">
      <t>カ</t>
    </rPh>
    <rPh sb="23" eb="25">
      <t>スイドウ</t>
    </rPh>
    <rPh sb="25" eb="28">
      <t>キホンリョウ</t>
    </rPh>
    <rPh sb="28" eb="29">
      <t>キン</t>
    </rPh>
    <rPh sb="31" eb="33">
      <t>ゲツブン</t>
    </rPh>
    <rPh sb="33" eb="35">
      <t>メンジョ</t>
    </rPh>
    <rPh sb="38" eb="40">
      <t>レイワ</t>
    </rPh>
    <rPh sb="41" eb="43">
      <t>ネンド</t>
    </rPh>
    <rPh sb="44" eb="45">
      <t>ノゾ</t>
    </rPh>
    <rPh sb="46" eb="47">
      <t>ヨコ</t>
    </rPh>
    <rPh sb="186" eb="187">
      <t>ミ</t>
    </rPh>
    <rPh sb="388" eb="390">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</si>
</sst>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0.51</c:v>
                </c:pt>
                <c:pt idx="1">
                  <c:v>0.91</c:v>
                </c:pt>
                <c:pt idx="2">
                  <c:v>1.6</c:v>
                </c:pt>
                <c:pt idx="3">
                  <c:v>2.35</c:v>
                </c:pt>
                <c:pt idx="4">
                  <c:v>0.91</c:v>
                </c:pt>
              </c:numCache>
            </c:numRef>
          </c:val>
          <c:extLst>
            <c:ext xmlns:c16="http://schemas.microsoft.com/office/drawing/2014/chart" uri="{C3380CC4-5D6E-409C-BE32-E72D297353CC}">
              <c16:uniqueId val="{00000000-EA1F-4DAC-BA3A-6F81CD6E67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EA1F-4DAC-BA3A-6F81CD6E67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53.92</c:v>
                </c:pt>
                <c:pt idx="1">
                  <c:v>54.36</c:v>
                </c:pt>
                <c:pt idx="2">
                  <c:v>53.87</c:v>
                </c:pt>
                <c:pt idx="3">
                  <c:v>55.05</c:v>
                </c:pt>
                <c:pt idx="4">
                  <c:v>54.18</c:v>
                </c:pt>
              </c:numCache>
            </c:numRef>
          </c:val>
          <c:extLst>
            <c:ext xmlns:c16="http://schemas.microsoft.com/office/drawing/2014/chart" uri="{C3380CC4-5D6E-409C-BE32-E72D297353CC}">
              <c16:uniqueId val="{00000000-9F19-45F3-A7E7-B04A2F221F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9F19-45F3-A7E7-B04A2F221F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97.54</c:v>
                </c:pt>
                <c:pt idx="1">
                  <c:v>96.94</c:v>
                </c:pt>
                <c:pt idx="2">
                  <c:v>97.28</c:v>
                </c:pt>
                <c:pt idx="3">
                  <c:v>97.56</c:v>
                </c:pt>
                <c:pt idx="4">
                  <c:v>98.14</c:v>
                </c:pt>
              </c:numCache>
            </c:numRef>
          </c:val>
          <c:extLst>
            <c:ext xmlns:c16="http://schemas.microsoft.com/office/drawing/2014/chart" uri="{C3380CC4-5D6E-409C-BE32-E72D297353CC}">
              <c16:uniqueId val="{00000000-6641-43AD-ABAA-2733940DB31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6641-43AD-ABAA-2733940DB31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109.94</c:v>
                </c:pt>
                <c:pt idx="1">
                  <c:v>107.99</c:v>
                </c:pt>
                <c:pt idx="2">
                  <c:v>108.3</c:v>
                </c:pt>
                <c:pt idx="3">
                  <c:v>103.2</c:v>
                </c:pt>
                <c:pt idx="4">
                  <c:v>108.67</c:v>
                </c:pt>
              </c:numCache>
            </c:numRef>
          </c:val>
          <c:extLst>
            <c:ext xmlns:c16="http://schemas.microsoft.com/office/drawing/2014/chart" uri="{C3380CC4-5D6E-409C-BE32-E72D297353CC}">
              <c16:uniqueId val="{00000000-4E37-4CC7-B030-F8CFD427DE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4E37-4CC7-B030-F8CFD427DE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42.17</c:v>
                </c:pt>
                <c:pt idx="1">
                  <c:v>43.14</c:v>
                </c:pt>
                <c:pt idx="2">
                  <c:v>43.99</c:v>
                </c:pt>
                <c:pt idx="3">
                  <c:v>44.4</c:v>
                </c:pt>
                <c:pt idx="4">
                  <c:v>45.43</c:v>
                </c:pt>
              </c:numCache>
            </c:numRef>
          </c:val>
          <c:extLst>
            <c:ext xmlns:c16="http://schemas.microsoft.com/office/drawing/2014/chart" uri="{C3380CC4-5D6E-409C-BE32-E72D297353CC}">
              <c16:uniqueId val="{00000000-47F6-4E2F-8557-9490E79C236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47F6-4E2F-8557-9490E79C236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22.94</c:v>
                </c:pt>
                <c:pt idx="1">
                  <c:v>21.53</c:v>
                </c:pt>
                <c:pt idx="2">
                  <c:v>22.62</c:v>
                </c:pt>
                <c:pt idx="3">
                  <c:v>23.08</c:v>
                </c:pt>
                <c:pt idx="4">
                  <c:v>22.66</c:v>
                </c:pt>
              </c:numCache>
            </c:numRef>
          </c:val>
          <c:extLst>
            <c:ext xmlns:c16="http://schemas.microsoft.com/office/drawing/2014/chart" uri="{C3380CC4-5D6E-409C-BE32-E72D297353CC}">
              <c16:uniqueId val="{00000000-03C9-4B1F-BAFE-A55D663CA28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03C9-4B1F-BAFE-A55D663CA28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66-41D3-827D-9BC50F5563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2E66-41D3-827D-9BC50F5563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589.41</c:v>
                </c:pt>
                <c:pt idx="1">
                  <c:v>624.59</c:v>
                </c:pt>
                <c:pt idx="2">
                  <c:v>684.81</c:v>
                </c:pt>
                <c:pt idx="3">
                  <c:v>551.01</c:v>
                </c:pt>
                <c:pt idx="4">
                  <c:v>512.98</c:v>
                </c:pt>
              </c:numCache>
            </c:numRef>
          </c:val>
          <c:extLst>
            <c:ext xmlns:c16="http://schemas.microsoft.com/office/drawing/2014/chart" uri="{C3380CC4-5D6E-409C-BE32-E72D297353CC}">
              <c16:uniqueId val="{00000000-E836-40E0-8B3B-693E191D9B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E836-40E0-8B3B-693E191D9B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118.69</c:v>
                </c:pt>
                <c:pt idx="1">
                  <c:v>112.91</c:v>
                </c:pt>
                <c:pt idx="2">
                  <c:v>105.94</c:v>
                </c:pt>
                <c:pt idx="3">
                  <c:v>110</c:v>
                </c:pt>
                <c:pt idx="4">
                  <c:v>96.04</c:v>
                </c:pt>
              </c:numCache>
            </c:numRef>
          </c:val>
          <c:extLst>
            <c:ext xmlns:c16="http://schemas.microsoft.com/office/drawing/2014/chart" uri="{C3380CC4-5D6E-409C-BE32-E72D297353CC}">
              <c16:uniqueId val="{00000000-B86E-43C1-AC18-CD33579E87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B86E-43C1-AC18-CD33579E87D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107.19</c:v>
                </c:pt>
                <c:pt idx="1">
                  <c:v>105.38</c:v>
                </c:pt>
                <c:pt idx="2">
                  <c:v>105.29</c:v>
                </c:pt>
                <c:pt idx="3">
                  <c:v>92.96</c:v>
                </c:pt>
                <c:pt idx="4">
                  <c:v>105.6</c:v>
                </c:pt>
              </c:numCache>
            </c:numRef>
          </c:val>
          <c:extLst>
            <c:ext xmlns:c16="http://schemas.microsoft.com/office/drawing/2014/chart" uri="{C3380CC4-5D6E-409C-BE32-E72D297353CC}">
              <c16:uniqueId val="{00000000-A973-47EE-ABDD-4454354F526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A973-47EE-ABDD-4454354F526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139.63</c:v>
                </c:pt>
                <c:pt idx="1">
                  <c:v>142.65</c:v>
                </c:pt>
                <c:pt idx="2">
                  <c:v>143.05000000000001</c:v>
                </c:pt>
                <c:pt idx="3">
                  <c:v>144.24</c:v>
                </c:pt>
                <c:pt idx="4">
                  <c:v>141.47</c:v>
                </c:pt>
              </c:numCache>
            </c:numRef>
          </c:val>
          <c:extLst>
            <c:ext xmlns:c16="http://schemas.microsoft.com/office/drawing/2014/chart" uri="{C3380CC4-5D6E-409C-BE32-E72D297353CC}">
              <c16:uniqueId val="{00000000-DBAE-45C3-A323-2AEC8FF5E8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DBAE-45C3-A323-2AEC8FF5E8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076305" y="6743700"/>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2">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2">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知立市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2</v>
      </c>
      <c r="C7" s="34"/>
      <c r="D7" s="34"/>
      <c r="E7" s="34"/>
      <c r="F7" s="34"/>
      <c r="G7" s="34"/>
      <c r="H7" s="34"/>
      <c r="I7" s="33" t="s">
        <v>12</v>
      </c>
      <c r="J7" s="34"/>
      <c r="K7" s="34"/>
      <c r="L7" s="34"/>
      <c r="M7" s="34"/>
      <c r="N7" s="34"/>
      <c r="O7" s="35"/>
      <c r="P7" s="36" t="s">
        <v>3</v>
      </c>
      <c r="Q7" s="36"/>
      <c r="R7" s="36"/>
      <c r="S7" s="36"/>
      <c r="T7" s="36"/>
      <c r="U7" s="36"/>
      <c r="V7" s="36"/>
      <c r="W7" s="36" t="s">
        <v>14</v>
      </c>
      <c r="X7" s="36"/>
      <c r="Y7" s="36"/>
      <c r="Z7" s="36"/>
      <c r="AA7" s="36"/>
      <c r="AB7" s="36"/>
      <c r="AC7" s="36"/>
      <c r="AD7" s="36" t="s">
        <v>7</v>
      </c>
      <c r="AE7" s="36"/>
      <c r="AF7" s="36"/>
      <c r="AG7" s="36"/>
      <c r="AH7" s="36"/>
      <c r="AI7" s="36"/>
      <c r="AJ7" s="36"/>
      <c r="AK7" s="2"/>
      <c r="AL7" s="36" t="s">
        <v>15</v>
      </c>
      <c r="AM7" s="36"/>
      <c r="AN7" s="36"/>
      <c r="AO7" s="36"/>
      <c r="AP7" s="36"/>
      <c r="AQ7" s="36"/>
      <c r="AR7" s="36"/>
      <c r="AS7" s="36"/>
      <c r="AT7" s="33" t="s">
        <v>8</v>
      </c>
      <c r="AU7" s="34"/>
      <c r="AV7" s="34"/>
      <c r="AW7" s="34"/>
      <c r="AX7" s="34"/>
      <c r="AY7" s="34"/>
      <c r="AZ7" s="34"/>
      <c r="BA7" s="34"/>
      <c r="BB7" s="36" t="s">
        <v>18</v>
      </c>
      <c r="BC7" s="36"/>
      <c r="BD7" s="36"/>
      <c r="BE7" s="36"/>
      <c r="BF7" s="36"/>
      <c r="BG7" s="36"/>
      <c r="BH7" s="36"/>
      <c r="BI7" s="36"/>
      <c r="BJ7" s="3"/>
      <c r="BK7" s="3"/>
      <c r="BL7" s="37" t="s">
        <v>19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72087</v>
      </c>
      <c r="AM8" s="44"/>
      <c r="AN8" s="44"/>
      <c r="AO8" s="44"/>
      <c r="AP8" s="44"/>
      <c r="AQ8" s="44"/>
      <c r="AR8" s="44"/>
      <c r="AS8" s="44"/>
      <c r="AT8" s="45">
        <f>データ!$S$6</f>
        <v>16.309999999999999</v>
      </c>
      <c r="AU8" s="46"/>
      <c r="AV8" s="46"/>
      <c r="AW8" s="46"/>
      <c r="AX8" s="46"/>
      <c r="AY8" s="46"/>
      <c r="AZ8" s="46"/>
      <c r="BA8" s="46"/>
      <c r="BB8" s="47">
        <f>データ!$T$6</f>
        <v>4419.8</v>
      </c>
      <c r="BC8" s="47"/>
      <c r="BD8" s="47"/>
      <c r="BE8" s="47"/>
      <c r="BF8" s="47"/>
      <c r="BG8" s="47"/>
      <c r="BH8" s="47"/>
      <c r="BI8" s="47"/>
      <c r="BJ8" s="3"/>
      <c r="BK8" s="3"/>
      <c r="BL8" s="48" t="s">
        <v>13</v>
      </c>
      <c r="BM8" s="49"/>
      <c r="BN8" s="50" t="s">
        <v>21</v>
      </c>
      <c r="BO8" s="50"/>
      <c r="BP8" s="50"/>
      <c r="BQ8" s="50"/>
      <c r="BR8" s="50"/>
      <c r="BS8" s="50"/>
      <c r="BT8" s="50"/>
      <c r="BU8" s="50"/>
      <c r="BV8" s="50"/>
      <c r="BW8" s="50"/>
      <c r="BX8" s="50"/>
      <c r="BY8" s="51"/>
    </row>
    <row r="9" spans="1:78" ht="18.75" customHeight="1" x14ac:dyDescent="0.2">
      <c r="A9" s="2"/>
      <c r="B9" s="33" t="s">
        <v>22</v>
      </c>
      <c r="C9" s="34"/>
      <c r="D9" s="34"/>
      <c r="E9" s="34"/>
      <c r="F9" s="34"/>
      <c r="G9" s="34"/>
      <c r="H9" s="34"/>
      <c r="I9" s="33" t="s">
        <v>24</v>
      </c>
      <c r="J9" s="34"/>
      <c r="K9" s="34"/>
      <c r="L9" s="34"/>
      <c r="M9" s="34"/>
      <c r="N9" s="34"/>
      <c r="O9" s="35"/>
      <c r="P9" s="36" t="s">
        <v>25</v>
      </c>
      <c r="Q9" s="36"/>
      <c r="R9" s="36"/>
      <c r="S9" s="36"/>
      <c r="T9" s="36"/>
      <c r="U9" s="36"/>
      <c r="V9" s="36"/>
      <c r="W9" s="36" t="s">
        <v>23</v>
      </c>
      <c r="X9" s="36"/>
      <c r="Y9" s="36"/>
      <c r="Z9" s="36"/>
      <c r="AA9" s="36"/>
      <c r="AB9" s="36"/>
      <c r="AC9" s="36"/>
      <c r="AD9" s="2"/>
      <c r="AE9" s="2"/>
      <c r="AF9" s="2"/>
      <c r="AG9" s="2"/>
      <c r="AH9" s="2"/>
      <c r="AI9" s="2"/>
      <c r="AJ9" s="2"/>
      <c r="AK9" s="2"/>
      <c r="AL9" s="36" t="s">
        <v>28</v>
      </c>
      <c r="AM9" s="36"/>
      <c r="AN9" s="36"/>
      <c r="AO9" s="36"/>
      <c r="AP9" s="36"/>
      <c r="AQ9" s="36"/>
      <c r="AR9" s="36"/>
      <c r="AS9" s="36"/>
      <c r="AT9" s="33" t="s">
        <v>30</v>
      </c>
      <c r="AU9" s="34"/>
      <c r="AV9" s="34"/>
      <c r="AW9" s="34"/>
      <c r="AX9" s="34"/>
      <c r="AY9" s="34"/>
      <c r="AZ9" s="34"/>
      <c r="BA9" s="34"/>
      <c r="BB9" s="36" t="s">
        <v>17</v>
      </c>
      <c r="BC9" s="36"/>
      <c r="BD9" s="36"/>
      <c r="BE9" s="36"/>
      <c r="BF9" s="36"/>
      <c r="BG9" s="36"/>
      <c r="BH9" s="36"/>
      <c r="BI9" s="36"/>
      <c r="BJ9" s="3"/>
      <c r="BK9" s="3"/>
      <c r="BL9" s="52" t="s">
        <v>32</v>
      </c>
      <c r="BM9" s="53"/>
      <c r="BN9" s="54" t="s">
        <v>33</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87.51</v>
      </c>
      <c r="J10" s="46"/>
      <c r="K10" s="46"/>
      <c r="L10" s="46"/>
      <c r="M10" s="46"/>
      <c r="N10" s="46"/>
      <c r="O10" s="56"/>
      <c r="P10" s="47">
        <f>データ!$P$6</f>
        <v>99.83</v>
      </c>
      <c r="Q10" s="47"/>
      <c r="R10" s="47"/>
      <c r="S10" s="47"/>
      <c r="T10" s="47"/>
      <c r="U10" s="47"/>
      <c r="V10" s="47"/>
      <c r="W10" s="44">
        <f>データ!$Q$6</f>
        <v>2409</v>
      </c>
      <c r="X10" s="44"/>
      <c r="Y10" s="44"/>
      <c r="Z10" s="44"/>
      <c r="AA10" s="44"/>
      <c r="AB10" s="44"/>
      <c r="AC10" s="44"/>
      <c r="AD10" s="2"/>
      <c r="AE10" s="2"/>
      <c r="AF10" s="2"/>
      <c r="AG10" s="2"/>
      <c r="AH10" s="2"/>
      <c r="AI10" s="2"/>
      <c r="AJ10" s="2"/>
      <c r="AK10" s="2"/>
      <c r="AL10" s="44">
        <f>データ!$U$6</f>
        <v>71890</v>
      </c>
      <c r="AM10" s="44"/>
      <c r="AN10" s="44"/>
      <c r="AO10" s="44"/>
      <c r="AP10" s="44"/>
      <c r="AQ10" s="44"/>
      <c r="AR10" s="44"/>
      <c r="AS10" s="44"/>
      <c r="AT10" s="45">
        <f>データ!$V$6</f>
        <v>16.309999999999999</v>
      </c>
      <c r="AU10" s="46"/>
      <c r="AV10" s="46"/>
      <c r="AW10" s="46"/>
      <c r="AX10" s="46"/>
      <c r="AY10" s="46"/>
      <c r="AZ10" s="46"/>
      <c r="BA10" s="46"/>
      <c r="BB10" s="47">
        <f>データ!$W$6</f>
        <v>4407.7299999999996</v>
      </c>
      <c r="BC10" s="47"/>
      <c r="BD10" s="47"/>
      <c r="BE10" s="47"/>
      <c r="BF10" s="47"/>
      <c r="BG10" s="47"/>
      <c r="BH10" s="47"/>
      <c r="BI10" s="47"/>
      <c r="BJ10" s="2"/>
      <c r="BK10" s="2"/>
      <c r="BL10" s="57" t="s">
        <v>35</v>
      </c>
      <c r="BM10" s="58"/>
      <c r="BN10" s="59" t="s">
        <v>6</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37</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38</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40</v>
      </c>
      <c r="BM14" s="71"/>
      <c r="BN14" s="71"/>
      <c r="BO14" s="71"/>
      <c r="BP14" s="71"/>
      <c r="BQ14" s="71"/>
      <c r="BR14" s="71"/>
      <c r="BS14" s="71"/>
      <c r="BT14" s="71"/>
      <c r="BU14" s="71"/>
      <c r="BV14" s="71"/>
      <c r="BW14" s="71"/>
      <c r="BX14" s="71"/>
      <c r="BY14" s="71"/>
      <c r="BZ14" s="72"/>
    </row>
    <row r="15" spans="1:78" ht="13.5" customHeight="1" x14ac:dyDescent="0.2">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111</v>
      </c>
      <c r="BM16" s="77"/>
      <c r="BN16" s="77"/>
      <c r="BO16" s="77"/>
      <c r="BP16" s="77"/>
      <c r="BQ16" s="77"/>
      <c r="BR16" s="77"/>
      <c r="BS16" s="77"/>
      <c r="BT16" s="77"/>
      <c r="BU16" s="77"/>
      <c r="BV16" s="77"/>
      <c r="BW16" s="77"/>
      <c r="BX16" s="77"/>
      <c r="BY16" s="77"/>
      <c r="BZ16" s="7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41</v>
      </c>
      <c r="BM45" s="71"/>
      <c r="BN45" s="71"/>
      <c r="BO45" s="71"/>
      <c r="BP45" s="71"/>
      <c r="BQ45" s="71"/>
      <c r="BR45" s="71"/>
      <c r="BS45" s="71"/>
      <c r="BT45" s="71"/>
      <c r="BU45" s="71"/>
      <c r="BV45" s="71"/>
      <c r="BW45" s="71"/>
      <c r="BX45" s="71"/>
      <c r="BY45" s="71"/>
      <c r="BZ45" s="7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108</v>
      </c>
      <c r="BM47" s="77"/>
      <c r="BN47" s="77"/>
      <c r="BO47" s="77"/>
      <c r="BP47" s="77"/>
      <c r="BQ47" s="77"/>
      <c r="BR47" s="77"/>
      <c r="BS47" s="77"/>
      <c r="BT47" s="77"/>
      <c r="BU47" s="77"/>
      <c r="BV47" s="77"/>
      <c r="BW47" s="77"/>
      <c r="BX47" s="77"/>
      <c r="BY47" s="77"/>
      <c r="BZ47" s="7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2">
      <c r="A60" s="2"/>
      <c r="B60" s="67" t="s">
        <v>9</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2">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10</v>
      </c>
      <c r="BM64" s="71"/>
      <c r="BN64" s="71"/>
      <c r="BO64" s="71"/>
      <c r="BP64" s="71"/>
      <c r="BQ64" s="71"/>
      <c r="BR64" s="71"/>
      <c r="BS64" s="71"/>
      <c r="BT64" s="71"/>
      <c r="BU64" s="71"/>
      <c r="BV64" s="71"/>
      <c r="BW64" s="71"/>
      <c r="BX64" s="71"/>
      <c r="BY64" s="71"/>
      <c r="BZ64" s="7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110</v>
      </c>
      <c r="BM66" s="77"/>
      <c r="BN66" s="77"/>
      <c r="BO66" s="77"/>
      <c r="BP66" s="77"/>
      <c r="BQ66" s="77"/>
      <c r="BR66" s="77"/>
      <c r="BS66" s="77"/>
      <c r="BT66" s="77"/>
      <c r="BU66" s="77"/>
      <c r="BV66" s="77"/>
      <c r="BW66" s="77"/>
      <c r="BX66" s="77"/>
      <c r="BY66" s="77"/>
      <c r="BZ66" s="7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2">
      <c r="C83" s="10"/>
    </row>
    <row r="84" spans="1:78" hidden="1" x14ac:dyDescent="0.2">
      <c r="B84" s="6" t="s">
        <v>43</v>
      </c>
      <c r="C84" s="6"/>
      <c r="D84" s="6"/>
      <c r="E84" s="6" t="s">
        <v>44</v>
      </c>
      <c r="F84" s="6" t="s">
        <v>46</v>
      </c>
      <c r="G84" s="6" t="s">
        <v>48</v>
      </c>
      <c r="H84" s="6" t="s">
        <v>42</v>
      </c>
      <c r="I84" s="6" t="s">
        <v>11</v>
      </c>
      <c r="J84" s="6" t="s">
        <v>29</v>
      </c>
      <c r="K84" s="6" t="s">
        <v>49</v>
      </c>
      <c r="L84" s="6" t="s">
        <v>50</v>
      </c>
      <c r="M84" s="6" t="s">
        <v>34</v>
      </c>
      <c r="N84" s="6" t="s">
        <v>52</v>
      </c>
      <c r="O84" s="6" t="s">
        <v>54</v>
      </c>
    </row>
    <row r="85" spans="1:78" hidden="1" x14ac:dyDescent="0.2">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0u2pob23RBdJ8dBqfbbv1ZMXjJGuo5qEI3nXMay5IvABKs0M5cfQLZF9dTFph9gY/zCzH41BpUbyIYXxpTa9yw==" saltValue="lPHmis5GCZ5GMDOFL52o5A=="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47</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2">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20</v>
      </c>
      <c r="B3" s="17" t="s">
        <v>51</v>
      </c>
      <c r="C3" s="17" t="s">
        <v>58</v>
      </c>
      <c r="D3" s="17" t="s">
        <v>60</v>
      </c>
      <c r="E3" s="17" t="s">
        <v>5</v>
      </c>
      <c r="F3" s="17" t="s">
        <v>4</v>
      </c>
      <c r="G3" s="17" t="s">
        <v>26</v>
      </c>
      <c r="H3" s="84" t="s">
        <v>31</v>
      </c>
      <c r="I3" s="85"/>
      <c r="J3" s="85"/>
      <c r="K3" s="85"/>
      <c r="L3" s="85"/>
      <c r="M3" s="85"/>
      <c r="N3" s="85"/>
      <c r="O3" s="85"/>
      <c r="P3" s="85"/>
      <c r="Q3" s="85"/>
      <c r="R3" s="85"/>
      <c r="S3" s="85"/>
      <c r="T3" s="85"/>
      <c r="U3" s="85"/>
      <c r="V3" s="85"/>
      <c r="W3" s="86"/>
      <c r="X3" s="82" t="s">
        <v>55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9</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61</v>
      </c>
      <c r="B4" s="18"/>
      <c r="C4" s="18"/>
      <c r="D4" s="18"/>
      <c r="E4" s="18"/>
      <c r="F4" s="18"/>
      <c r="G4" s="18"/>
      <c r="H4" s="87"/>
      <c r="I4" s="88"/>
      <c r="J4" s="88"/>
      <c r="K4" s="88"/>
      <c r="L4" s="88"/>
      <c r="M4" s="88"/>
      <c r="N4" s="88"/>
      <c r="O4" s="88"/>
      <c r="P4" s="88"/>
      <c r="Q4" s="88"/>
      <c r="R4" s="88"/>
      <c r="S4" s="88"/>
      <c r="T4" s="88"/>
      <c r="U4" s="88"/>
      <c r="V4" s="88"/>
      <c r="W4" s="89"/>
      <c r="X4" s="83" t="s">
        <v>53</v>
      </c>
      <c r="Y4" s="83"/>
      <c r="Z4" s="83"/>
      <c r="AA4" s="83"/>
      <c r="AB4" s="83"/>
      <c r="AC4" s="83"/>
      <c r="AD4" s="83"/>
      <c r="AE4" s="83"/>
      <c r="AF4" s="83"/>
      <c r="AG4" s="83"/>
      <c r="AH4" s="83"/>
      <c r="AI4" s="83" t="s">
        <v>45</v>
      </c>
      <c r="AJ4" s="83"/>
      <c r="AK4" s="83"/>
      <c r="AL4" s="83"/>
      <c r="AM4" s="83"/>
      <c r="AN4" s="83"/>
      <c r="AO4" s="83"/>
      <c r="AP4" s="83"/>
      <c r="AQ4" s="83"/>
      <c r="AR4" s="83"/>
      <c r="AS4" s="83"/>
      <c r="AT4" s="83" t="s">
        <v>39</v>
      </c>
      <c r="AU4" s="83"/>
      <c r="AV4" s="83"/>
      <c r="AW4" s="83"/>
      <c r="AX4" s="83"/>
      <c r="AY4" s="83"/>
      <c r="AZ4" s="83"/>
      <c r="BA4" s="83"/>
      <c r="BB4" s="83"/>
      <c r="BC4" s="83"/>
      <c r="BD4" s="83"/>
      <c r="BE4" s="83" t="s">
        <v>62</v>
      </c>
      <c r="BF4" s="83"/>
      <c r="BG4" s="83"/>
      <c r="BH4" s="83"/>
      <c r="BI4" s="83"/>
      <c r="BJ4" s="83"/>
      <c r="BK4" s="83"/>
      <c r="BL4" s="83"/>
      <c r="BM4" s="83"/>
      <c r="BN4" s="83"/>
      <c r="BO4" s="83"/>
      <c r="BP4" s="83" t="s">
        <v>36</v>
      </c>
      <c r="BQ4" s="83"/>
      <c r="BR4" s="83"/>
      <c r="BS4" s="83"/>
      <c r="BT4" s="83"/>
      <c r="BU4" s="83"/>
      <c r="BV4" s="83"/>
      <c r="BW4" s="83"/>
      <c r="BX4" s="83"/>
      <c r="BY4" s="83"/>
      <c r="BZ4" s="83"/>
      <c r="CA4" s="83" t="s">
        <v>64</v>
      </c>
      <c r="CB4" s="83"/>
      <c r="CC4" s="83"/>
      <c r="CD4" s="83"/>
      <c r="CE4" s="83"/>
      <c r="CF4" s="83"/>
      <c r="CG4" s="83"/>
      <c r="CH4" s="83"/>
      <c r="CI4" s="83"/>
      <c r="CJ4" s="83"/>
      <c r="CK4" s="83"/>
      <c r="CL4" s="83" t="s">
        <v>65</v>
      </c>
      <c r="CM4" s="83"/>
      <c r="CN4" s="83"/>
      <c r="CO4" s="83"/>
      <c r="CP4" s="83"/>
      <c r="CQ4" s="83"/>
      <c r="CR4" s="83"/>
      <c r="CS4" s="83"/>
      <c r="CT4" s="83"/>
      <c r="CU4" s="83"/>
      <c r="CV4" s="83"/>
      <c r="CW4" s="83" t="s">
        <v>67</v>
      </c>
      <c r="CX4" s="83"/>
      <c r="CY4" s="83"/>
      <c r="CZ4" s="83"/>
      <c r="DA4" s="83"/>
      <c r="DB4" s="83"/>
      <c r="DC4" s="83"/>
      <c r="DD4" s="83"/>
      <c r="DE4" s="83"/>
      <c r="DF4" s="83"/>
      <c r="DG4" s="83"/>
      <c r="DH4" s="83" t="s">
        <v>68</v>
      </c>
      <c r="DI4" s="83"/>
      <c r="DJ4" s="83"/>
      <c r="DK4" s="83"/>
      <c r="DL4" s="83"/>
      <c r="DM4" s="83"/>
      <c r="DN4" s="83"/>
      <c r="DO4" s="83"/>
      <c r="DP4" s="83"/>
      <c r="DQ4" s="83"/>
      <c r="DR4" s="83"/>
      <c r="DS4" s="83" t="s">
        <v>63</v>
      </c>
      <c r="DT4" s="83"/>
      <c r="DU4" s="83"/>
      <c r="DV4" s="83"/>
      <c r="DW4" s="83"/>
      <c r="DX4" s="83"/>
      <c r="DY4" s="83"/>
      <c r="DZ4" s="83"/>
      <c r="EA4" s="83"/>
      <c r="EB4" s="83"/>
      <c r="EC4" s="83"/>
      <c r="ED4" s="83" t="s">
        <v>69</v>
      </c>
      <c r="EE4" s="83"/>
      <c r="EF4" s="83"/>
      <c r="EG4" s="83"/>
      <c r="EH4" s="83"/>
      <c r="EI4" s="83"/>
      <c r="EJ4" s="83"/>
      <c r="EK4" s="83"/>
      <c r="EL4" s="83"/>
      <c r="EM4" s="83"/>
      <c r="EN4" s="83"/>
    </row>
    <row r="5" spans="1:144" x14ac:dyDescent="0.2">
      <c r="A5" s="15" t="s">
        <v>27</v>
      </c>
      <c r="B5" s="19"/>
      <c r="C5" s="19"/>
      <c r="D5" s="19"/>
      <c r="E5" s="19"/>
      <c r="F5" s="19"/>
      <c r="G5" s="19"/>
      <c r="H5" s="25" t="s">
        <v>57</v>
      </c>
      <c r="I5" s="25" t="s">
        <v>70</v>
      </c>
      <c r="J5" s="25" t="s">
        <v>71</v>
      </c>
      <c r="K5" s="25" t="s">
        <v>72</v>
      </c>
      <c r="L5" s="25" t="s">
        <v>73</v>
      </c>
      <c r="M5" s="25" t="s">
        <v>7</v>
      </c>
      <c r="N5" s="25" t="s">
        <v>74</v>
      </c>
      <c r="O5" s="25" t="s">
        <v>75</v>
      </c>
      <c r="P5" s="25" t="s">
        <v>76</v>
      </c>
      <c r="Q5" s="25" t="s">
        <v>77</v>
      </c>
      <c r="R5" s="25" t="s">
        <v>78</v>
      </c>
      <c r="S5" s="25" t="s">
        <v>79</v>
      </c>
      <c r="T5" s="25" t="s">
        <v>66</v>
      </c>
      <c r="U5" s="25" t="s">
        <v>80</v>
      </c>
      <c r="V5" s="25" t="s">
        <v>81</v>
      </c>
      <c r="W5" s="25" t="s">
        <v>82</v>
      </c>
      <c r="X5" s="25" t="s">
        <v>83</v>
      </c>
      <c r="Y5" s="25" t="s">
        <v>84</v>
      </c>
      <c r="Z5" s="25" t="s">
        <v>85</v>
      </c>
      <c r="AA5" s="25" t="s">
        <v>1</v>
      </c>
      <c r="AB5" s="25" t="s">
        <v>86</v>
      </c>
      <c r="AC5" s="25" t="s">
        <v>87</v>
      </c>
      <c r="AD5" s="25" t="s">
        <v>89</v>
      </c>
      <c r="AE5" s="25" t="s">
        <v>90</v>
      </c>
      <c r="AF5" s="25" t="s">
        <v>91</v>
      </c>
      <c r="AG5" s="25" t="s">
        <v>92</v>
      </c>
      <c r="AH5" s="25" t="s">
        <v>43</v>
      </c>
      <c r="AI5" s="25" t="s">
        <v>83</v>
      </c>
      <c r="AJ5" s="25" t="s">
        <v>84</v>
      </c>
      <c r="AK5" s="25" t="s">
        <v>85</v>
      </c>
      <c r="AL5" s="25" t="s">
        <v>1</v>
      </c>
      <c r="AM5" s="25" t="s">
        <v>86</v>
      </c>
      <c r="AN5" s="25" t="s">
        <v>87</v>
      </c>
      <c r="AO5" s="25" t="s">
        <v>89</v>
      </c>
      <c r="AP5" s="25" t="s">
        <v>90</v>
      </c>
      <c r="AQ5" s="25" t="s">
        <v>91</v>
      </c>
      <c r="AR5" s="25" t="s">
        <v>92</v>
      </c>
      <c r="AS5" s="25" t="s">
        <v>88</v>
      </c>
      <c r="AT5" s="25" t="s">
        <v>83</v>
      </c>
      <c r="AU5" s="25" t="s">
        <v>84</v>
      </c>
      <c r="AV5" s="25" t="s">
        <v>85</v>
      </c>
      <c r="AW5" s="25" t="s">
        <v>1</v>
      </c>
      <c r="AX5" s="25" t="s">
        <v>86</v>
      </c>
      <c r="AY5" s="25" t="s">
        <v>87</v>
      </c>
      <c r="AZ5" s="25" t="s">
        <v>89</v>
      </c>
      <c r="BA5" s="25" t="s">
        <v>90</v>
      </c>
      <c r="BB5" s="25" t="s">
        <v>91</v>
      </c>
      <c r="BC5" s="25" t="s">
        <v>92</v>
      </c>
      <c r="BD5" s="25" t="s">
        <v>88</v>
      </c>
      <c r="BE5" s="25" t="s">
        <v>83</v>
      </c>
      <c r="BF5" s="25" t="s">
        <v>84</v>
      </c>
      <c r="BG5" s="25" t="s">
        <v>85</v>
      </c>
      <c r="BH5" s="25" t="s">
        <v>1</v>
      </c>
      <c r="BI5" s="25" t="s">
        <v>86</v>
      </c>
      <c r="BJ5" s="25" t="s">
        <v>87</v>
      </c>
      <c r="BK5" s="25" t="s">
        <v>89</v>
      </c>
      <c r="BL5" s="25" t="s">
        <v>90</v>
      </c>
      <c r="BM5" s="25" t="s">
        <v>91</v>
      </c>
      <c r="BN5" s="25" t="s">
        <v>92</v>
      </c>
      <c r="BO5" s="25" t="s">
        <v>88</v>
      </c>
      <c r="BP5" s="25" t="s">
        <v>83</v>
      </c>
      <c r="BQ5" s="25" t="s">
        <v>84</v>
      </c>
      <c r="BR5" s="25" t="s">
        <v>85</v>
      </c>
      <c r="BS5" s="25" t="s">
        <v>1</v>
      </c>
      <c r="BT5" s="25" t="s">
        <v>86</v>
      </c>
      <c r="BU5" s="25" t="s">
        <v>87</v>
      </c>
      <c r="BV5" s="25" t="s">
        <v>89</v>
      </c>
      <c r="BW5" s="25" t="s">
        <v>90</v>
      </c>
      <c r="BX5" s="25" t="s">
        <v>91</v>
      </c>
      <c r="BY5" s="25" t="s">
        <v>92</v>
      </c>
      <c r="BZ5" s="25" t="s">
        <v>88</v>
      </c>
      <c r="CA5" s="25" t="s">
        <v>83</v>
      </c>
      <c r="CB5" s="25" t="s">
        <v>84</v>
      </c>
      <c r="CC5" s="25" t="s">
        <v>85</v>
      </c>
      <c r="CD5" s="25" t="s">
        <v>1</v>
      </c>
      <c r="CE5" s="25" t="s">
        <v>86</v>
      </c>
      <c r="CF5" s="25" t="s">
        <v>87</v>
      </c>
      <c r="CG5" s="25" t="s">
        <v>89</v>
      </c>
      <c r="CH5" s="25" t="s">
        <v>90</v>
      </c>
      <c r="CI5" s="25" t="s">
        <v>91</v>
      </c>
      <c r="CJ5" s="25" t="s">
        <v>92</v>
      </c>
      <c r="CK5" s="25" t="s">
        <v>88</v>
      </c>
      <c r="CL5" s="25" t="s">
        <v>83</v>
      </c>
      <c r="CM5" s="25" t="s">
        <v>84</v>
      </c>
      <c r="CN5" s="25" t="s">
        <v>85</v>
      </c>
      <c r="CO5" s="25" t="s">
        <v>1</v>
      </c>
      <c r="CP5" s="25" t="s">
        <v>86</v>
      </c>
      <c r="CQ5" s="25" t="s">
        <v>87</v>
      </c>
      <c r="CR5" s="25" t="s">
        <v>89</v>
      </c>
      <c r="CS5" s="25" t="s">
        <v>90</v>
      </c>
      <c r="CT5" s="25" t="s">
        <v>91</v>
      </c>
      <c r="CU5" s="25" t="s">
        <v>92</v>
      </c>
      <c r="CV5" s="25" t="s">
        <v>88</v>
      </c>
      <c r="CW5" s="25" t="s">
        <v>83</v>
      </c>
      <c r="CX5" s="25" t="s">
        <v>84</v>
      </c>
      <c r="CY5" s="25" t="s">
        <v>85</v>
      </c>
      <c r="CZ5" s="25" t="s">
        <v>1</v>
      </c>
      <c r="DA5" s="25" t="s">
        <v>86</v>
      </c>
      <c r="DB5" s="25" t="s">
        <v>87</v>
      </c>
      <c r="DC5" s="25" t="s">
        <v>89</v>
      </c>
      <c r="DD5" s="25" t="s">
        <v>90</v>
      </c>
      <c r="DE5" s="25" t="s">
        <v>91</v>
      </c>
      <c r="DF5" s="25" t="s">
        <v>92</v>
      </c>
      <c r="DG5" s="25" t="s">
        <v>88</v>
      </c>
      <c r="DH5" s="25" t="s">
        <v>83</v>
      </c>
      <c r="DI5" s="25" t="s">
        <v>84</v>
      </c>
      <c r="DJ5" s="25" t="s">
        <v>85</v>
      </c>
      <c r="DK5" s="25" t="s">
        <v>1</v>
      </c>
      <c r="DL5" s="25" t="s">
        <v>86</v>
      </c>
      <c r="DM5" s="25" t="s">
        <v>87</v>
      </c>
      <c r="DN5" s="25" t="s">
        <v>89</v>
      </c>
      <c r="DO5" s="25" t="s">
        <v>90</v>
      </c>
      <c r="DP5" s="25" t="s">
        <v>91</v>
      </c>
      <c r="DQ5" s="25" t="s">
        <v>92</v>
      </c>
      <c r="DR5" s="25" t="s">
        <v>88</v>
      </c>
      <c r="DS5" s="25" t="s">
        <v>83</v>
      </c>
      <c r="DT5" s="25" t="s">
        <v>84</v>
      </c>
      <c r="DU5" s="25" t="s">
        <v>85</v>
      </c>
      <c r="DV5" s="25" t="s">
        <v>1</v>
      </c>
      <c r="DW5" s="25" t="s">
        <v>86</v>
      </c>
      <c r="DX5" s="25" t="s">
        <v>87</v>
      </c>
      <c r="DY5" s="25" t="s">
        <v>89</v>
      </c>
      <c r="DZ5" s="25" t="s">
        <v>90</v>
      </c>
      <c r="EA5" s="25" t="s">
        <v>91</v>
      </c>
      <c r="EB5" s="25" t="s">
        <v>92</v>
      </c>
      <c r="EC5" s="25" t="s">
        <v>88</v>
      </c>
      <c r="ED5" s="25" t="s">
        <v>83</v>
      </c>
      <c r="EE5" s="25" t="s">
        <v>84</v>
      </c>
      <c r="EF5" s="25" t="s">
        <v>85</v>
      </c>
      <c r="EG5" s="25" t="s">
        <v>1</v>
      </c>
      <c r="EH5" s="25" t="s">
        <v>86</v>
      </c>
      <c r="EI5" s="25" t="s">
        <v>87</v>
      </c>
      <c r="EJ5" s="25" t="s">
        <v>89</v>
      </c>
      <c r="EK5" s="25" t="s">
        <v>90</v>
      </c>
      <c r="EL5" s="25" t="s">
        <v>91</v>
      </c>
      <c r="EM5" s="25" t="s">
        <v>92</v>
      </c>
      <c r="EN5" s="25" t="s">
        <v>88</v>
      </c>
    </row>
    <row r="6" spans="1:144" s="14" customFormat="1" x14ac:dyDescent="0.2">
      <c r="A6" s="15" t="s">
        <v>93</v>
      </c>
      <c r="B6" s="20">
        <f t="shared" ref="B6:W6" si="1">B7</f>
        <v>2021</v>
      </c>
      <c r="C6" s="20">
        <f t="shared" si="1"/>
        <v>232254</v>
      </c>
      <c r="D6" s="20">
        <f t="shared" si="1"/>
        <v>46</v>
      </c>
      <c r="E6" s="20">
        <f t="shared" si="1"/>
        <v>1</v>
      </c>
      <c r="F6" s="20">
        <f t="shared" si="1"/>
        <v>0</v>
      </c>
      <c r="G6" s="20">
        <f t="shared" si="1"/>
        <v>1</v>
      </c>
      <c r="H6" s="20" t="str">
        <f t="shared" si="1"/>
        <v>愛知県　知立市</v>
      </c>
      <c r="I6" s="20" t="str">
        <f t="shared" si="1"/>
        <v>法適用</v>
      </c>
      <c r="J6" s="20" t="str">
        <f t="shared" si="1"/>
        <v>水道事業</v>
      </c>
      <c r="K6" s="20" t="str">
        <f t="shared" si="1"/>
        <v>末端給水事業</v>
      </c>
      <c r="L6" s="20" t="str">
        <f t="shared" si="1"/>
        <v>A4</v>
      </c>
      <c r="M6" s="20" t="str">
        <f t="shared" si="1"/>
        <v>非設置</v>
      </c>
      <c r="N6" s="26" t="str">
        <f t="shared" si="1"/>
        <v>-</v>
      </c>
      <c r="O6" s="26">
        <f t="shared" si="1"/>
        <v>87.51</v>
      </c>
      <c r="P6" s="26">
        <f t="shared" si="1"/>
        <v>99.83</v>
      </c>
      <c r="Q6" s="26">
        <f t="shared" si="1"/>
        <v>2409</v>
      </c>
      <c r="R6" s="26">
        <f t="shared" si="1"/>
        <v>72087</v>
      </c>
      <c r="S6" s="26">
        <f t="shared" si="1"/>
        <v>16.309999999999999</v>
      </c>
      <c r="T6" s="26">
        <f t="shared" si="1"/>
        <v>4419.8</v>
      </c>
      <c r="U6" s="26">
        <f t="shared" si="1"/>
        <v>71890</v>
      </c>
      <c r="V6" s="26">
        <f t="shared" si="1"/>
        <v>16.309999999999999</v>
      </c>
      <c r="W6" s="26">
        <f t="shared" si="1"/>
        <v>4407.7299999999996</v>
      </c>
      <c r="X6" s="28">
        <f t="shared" ref="X6:AG6" si="2">IF(X7="",NA(),X7)</f>
        <v>109.94</v>
      </c>
      <c r="Y6" s="28">
        <f t="shared" si="2"/>
        <v>107.99</v>
      </c>
      <c r="Z6" s="28">
        <f t="shared" si="2"/>
        <v>108.3</v>
      </c>
      <c r="AA6" s="28">
        <f t="shared" si="2"/>
        <v>103.2</v>
      </c>
      <c r="AB6" s="28">
        <f t="shared" si="2"/>
        <v>108.67</v>
      </c>
      <c r="AC6" s="28">
        <f t="shared" si="2"/>
        <v>112.15</v>
      </c>
      <c r="AD6" s="28">
        <f t="shared" si="2"/>
        <v>111.44</v>
      </c>
      <c r="AE6" s="28">
        <f t="shared" si="2"/>
        <v>111.17</v>
      </c>
      <c r="AF6" s="28">
        <f t="shared" si="2"/>
        <v>110.91</v>
      </c>
      <c r="AG6" s="28">
        <f t="shared" si="2"/>
        <v>111.49</v>
      </c>
      <c r="AH6" s="26" t="str">
        <f>IF(AH7="","",IF(AH7="-","【-】","【"&amp;SUBSTITUTE(TEXT(AH7,"#,##0.00"),"-","△")&amp;"】"))</f>
        <v>【111.39】</v>
      </c>
      <c r="AI6" s="26">
        <f t="shared" ref="AI6:AR6" si="3">IF(AI7="",NA(),AI7)</f>
        <v>0</v>
      </c>
      <c r="AJ6" s="26">
        <f t="shared" si="3"/>
        <v>0</v>
      </c>
      <c r="AK6" s="26">
        <f t="shared" si="3"/>
        <v>0</v>
      </c>
      <c r="AL6" s="26">
        <f t="shared" si="3"/>
        <v>0</v>
      </c>
      <c r="AM6" s="26">
        <f t="shared" si="3"/>
        <v>0</v>
      </c>
      <c r="AN6" s="28">
        <f t="shared" si="3"/>
        <v>1</v>
      </c>
      <c r="AO6" s="28">
        <f t="shared" si="3"/>
        <v>1.03</v>
      </c>
      <c r="AP6" s="28">
        <f t="shared" si="3"/>
        <v>0.78</v>
      </c>
      <c r="AQ6" s="28">
        <f t="shared" si="3"/>
        <v>0.92</v>
      </c>
      <c r="AR6" s="28">
        <f t="shared" si="3"/>
        <v>0.87</v>
      </c>
      <c r="AS6" s="26" t="str">
        <f>IF(AS7="","",IF(AS7="-","【-】","【"&amp;SUBSTITUTE(TEXT(AS7,"#,##0.00"),"-","△")&amp;"】"))</f>
        <v>【1.30】</v>
      </c>
      <c r="AT6" s="28">
        <f t="shared" ref="AT6:BC6" si="4">IF(AT7="",NA(),AT7)</f>
        <v>589.41</v>
      </c>
      <c r="AU6" s="28">
        <f t="shared" si="4"/>
        <v>624.59</v>
      </c>
      <c r="AV6" s="28">
        <f t="shared" si="4"/>
        <v>684.81</v>
      </c>
      <c r="AW6" s="28">
        <f t="shared" si="4"/>
        <v>551.01</v>
      </c>
      <c r="AX6" s="28">
        <f t="shared" si="4"/>
        <v>512.98</v>
      </c>
      <c r="AY6" s="28">
        <f t="shared" si="4"/>
        <v>355.5</v>
      </c>
      <c r="AZ6" s="28">
        <f t="shared" si="4"/>
        <v>349.83</v>
      </c>
      <c r="BA6" s="28">
        <f t="shared" si="4"/>
        <v>360.86</v>
      </c>
      <c r="BB6" s="28">
        <f t="shared" si="4"/>
        <v>350.79</v>
      </c>
      <c r="BC6" s="28">
        <f t="shared" si="4"/>
        <v>354.57</v>
      </c>
      <c r="BD6" s="26" t="str">
        <f>IF(BD7="","",IF(BD7="-","【-】","【"&amp;SUBSTITUTE(TEXT(BD7,"#,##0.00"),"-","△")&amp;"】"))</f>
        <v>【261.51】</v>
      </c>
      <c r="BE6" s="28">
        <f t="shared" ref="BE6:BN6" si="5">IF(BE7="",NA(),BE7)</f>
        <v>118.69</v>
      </c>
      <c r="BF6" s="28">
        <f t="shared" si="5"/>
        <v>112.91</v>
      </c>
      <c r="BG6" s="28">
        <f t="shared" si="5"/>
        <v>105.94</v>
      </c>
      <c r="BH6" s="28">
        <f t="shared" si="5"/>
        <v>110</v>
      </c>
      <c r="BI6" s="28">
        <f t="shared" si="5"/>
        <v>96.04</v>
      </c>
      <c r="BJ6" s="28">
        <f t="shared" si="5"/>
        <v>312.58</v>
      </c>
      <c r="BK6" s="28">
        <f t="shared" si="5"/>
        <v>314.87</v>
      </c>
      <c r="BL6" s="28">
        <f t="shared" si="5"/>
        <v>309.27999999999997</v>
      </c>
      <c r="BM6" s="28">
        <f t="shared" si="5"/>
        <v>322.92</v>
      </c>
      <c r="BN6" s="28">
        <f t="shared" si="5"/>
        <v>303.45999999999998</v>
      </c>
      <c r="BO6" s="26" t="str">
        <f>IF(BO7="","",IF(BO7="-","【-】","【"&amp;SUBSTITUTE(TEXT(BO7,"#,##0.00"),"-","△")&amp;"】"))</f>
        <v>【265.16】</v>
      </c>
      <c r="BP6" s="28">
        <f t="shared" ref="BP6:BY6" si="6">IF(BP7="",NA(),BP7)</f>
        <v>107.19</v>
      </c>
      <c r="BQ6" s="28">
        <f t="shared" si="6"/>
        <v>105.38</v>
      </c>
      <c r="BR6" s="28">
        <f t="shared" si="6"/>
        <v>105.29</v>
      </c>
      <c r="BS6" s="28">
        <f t="shared" si="6"/>
        <v>92.96</v>
      </c>
      <c r="BT6" s="28">
        <f t="shared" si="6"/>
        <v>105.6</v>
      </c>
      <c r="BU6" s="28">
        <f t="shared" si="6"/>
        <v>104.57</v>
      </c>
      <c r="BV6" s="28">
        <f t="shared" si="6"/>
        <v>103.54</v>
      </c>
      <c r="BW6" s="28">
        <f t="shared" si="6"/>
        <v>103.32</v>
      </c>
      <c r="BX6" s="28">
        <f t="shared" si="6"/>
        <v>100.85</v>
      </c>
      <c r="BY6" s="28">
        <f t="shared" si="6"/>
        <v>103.79</v>
      </c>
      <c r="BZ6" s="26" t="str">
        <f>IF(BZ7="","",IF(BZ7="-","【-】","【"&amp;SUBSTITUTE(TEXT(BZ7,"#,##0.00"),"-","△")&amp;"】"))</f>
        <v>【102.35】</v>
      </c>
      <c r="CA6" s="28">
        <f t="shared" ref="CA6:CJ6" si="7">IF(CA7="",NA(),CA7)</f>
        <v>139.63</v>
      </c>
      <c r="CB6" s="28">
        <f t="shared" si="7"/>
        <v>142.65</v>
      </c>
      <c r="CC6" s="28">
        <f t="shared" si="7"/>
        <v>143.05000000000001</v>
      </c>
      <c r="CD6" s="28">
        <f t="shared" si="7"/>
        <v>144.24</v>
      </c>
      <c r="CE6" s="28">
        <f t="shared" si="7"/>
        <v>141.47</v>
      </c>
      <c r="CF6" s="28">
        <f t="shared" si="7"/>
        <v>165.47</v>
      </c>
      <c r="CG6" s="28">
        <f t="shared" si="7"/>
        <v>167.46</v>
      </c>
      <c r="CH6" s="28">
        <f t="shared" si="7"/>
        <v>168.56</v>
      </c>
      <c r="CI6" s="28">
        <f t="shared" si="7"/>
        <v>167.1</v>
      </c>
      <c r="CJ6" s="28">
        <f t="shared" si="7"/>
        <v>167.86</v>
      </c>
      <c r="CK6" s="26" t="str">
        <f>IF(CK7="","",IF(CK7="-","【-】","【"&amp;SUBSTITUTE(TEXT(CK7,"#,##0.00"),"-","△")&amp;"】"))</f>
        <v>【167.74】</v>
      </c>
      <c r="CL6" s="28">
        <f t="shared" ref="CL6:CU6" si="8">IF(CL7="",NA(),CL7)</f>
        <v>53.92</v>
      </c>
      <c r="CM6" s="28">
        <f t="shared" si="8"/>
        <v>54.36</v>
      </c>
      <c r="CN6" s="28">
        <f t="shared" si="8"/>
        <v>53.87</v>
      </c>
      <c r="CO6" s="28">
        <f t="shared" si="8"/>
        <v>55.05</v>
      </c>
      <c r="CP6" s="28">
        <f t="shared" si="8"/>
        <v>54.18</v>
      </c>
      <c r="CQ6" s="28">
        <f t="shared" si="8"/>
        <v>59.74</v>
      </c>
      <c r="CR6" s="28">
        <f t="shared" si="8"/>
        <v>59.46</v>
      </c>
      <c r="CS6" s="28">
        <f t="shared" si="8"/>
        <v>59.51</v>
      </c>
      <c r="CT6" s="28">
        <f t="shared" si="8"/>
        <v>59.91</v>
      </c>
      <c r="CU6" s="28">
        <f t="shared" si="8"/>
        <v>59.4</v>
      </c>
      <c r="CV6" s="26" t="str">
        <f>IF(CV7="","",IF(CV7="-","【-】","【"&amp;SUBSTITUTE(TEXT(CV7,"#,##0.00"),"-","△")&amp;"】"))</f>
        <v>【60.29】</v>
      </c>
      <c r="CW6" s="28">
        <f t="shared" ref="CW6:DF6" si="9">IF(CW7="",NA(),CW7)</f>
        <v>97.54</v>
      </c>
      <c r="CX6" s="28">
        <f t="shared" si="9"/>
        <v>96.94</v>
      </c>
      <c r="CY6" s="28">
        <f t="shared" si="9"/>
        <v>97.28</v>
      </c>
      <c r="CZ6" s="28">
        <f t="shared" si="9"/>
        <v>97.56</v>
      </c>
      <c r="DA6" s="28">
        <f t="shared" si="9"/>
        <v>98.14</v>
      </c>
      <c r="DB6" s="28">
        <f t="shared" si="9"/>
        <v>87.28</v>
      </c>
      <c r="DC6" s="28">
        <f t="shared" si="9"/>
        <v>87.41</v>
      </c>
      <c r="DD6" s="28">
        <f t="shared" si="9"/>
        <v>87.08</v>
      </c>
      <c r="DE6" s="28">
        <f t="shared" si="9"/>
        <v>87.26</v>
      </c>
      <c r="DF6" s="28">
        <f t="shared" si="9"/>
        <v>87.57</v>
      </c>
      <c r="DG6" s="26" t="str">
        <f>IF(DG7="","",IF(DG7="-","【-】","【"&amp;SUBSTITUTE(TEXT(DG7,"#,##0.00"),"-","△")&amp;"】"))</f>
        <v>【90.12】</v>
      </c>
      <c r="DH6" s="28">
        <f t="shared" ref="DH6:DQ6" si="10">IF(DH7="",NA(),DH7)</f>
        <v>42.17</v>
      </c>
      <c r="DI6" s="28">
        <f t="shared" si="10"/>
        <v>43.14</v>
      </c>
      <c r="DJ6" s="28">
        <f t="shared" si="10"/>
        <v>43.99</v>
      </c>
      <c r="DK6" s="28">
        <f t="shared" si="10"/>
        <v>44.4</v>
      </c>
      <c r="DL6" s="28">
        <f t="shared" si="10"/>
        <v>45.43</v>
      </c>
      <c r="DM6" s="28">
        <f t="shared" si="10"/>
        <v>46.94</v>
      </c>
      <c r="DN6" s="28">
        <f t="shared" si="10"/>
        <v>47.62</v>
      </c>
      <c r="DO6" s="28">
        <f t="shared" si="10"/>
        <v>48.55</v>
      </c>
      <c r="DP6" s="28">
        <f t="shared" si="10"/>
        <v>49.2</v>
      </c>
      <c r="DQ6" s="28">
        <f t="shared" si="10"/>
        <v>50.01</v>
      </c>
      <c r="DR6" s="26" t="str">
        <f>IF(DR7="","",IF(DR7="-","【-】","【"&amp;SUBSTITUTE(TEXT(DR7,"#,##0.00"),"-","△")&amp;"】"))</f>
        <v>【50.88】</v>
      </c>
      <c r="DS6" s="28">
        <f t="shared" ref="DS6:EB6" si="11">IF(DS7="",NA(),DS7)</f>
        <v>22.94</v>
      </c>
      <c r="DT6" s="28">
        <f t="shared" si="11"/>
        <v>21.53</v>
      </c>
      <c r="DU6" s="28">
        <f t="shared" si="11"/>
        <v>22.62</v>
      </c>
      <c r="DV6" s="28">
        <f t="shared" si="11"/>
        <v>23.08</v>
      </c>
      <c r="DW6" s="28">
        <f t="shared" si="11"/>
        <v>22.66</v>
      </c>
      <c r="DX6" s="28">
        <f t="shared" si="11"/>
        <v>14.48</v>
      </c>
      <c r="DY6" s="28">
        <f t="shared" si="11"/>
        <v>16.27</v>
      </c>
      <c r="DZ6" s="28">
        <f t="shared" si="11"/>
        <v>17.11</v>
      </c>
      <c r="EA6" s="28">
        <f t="shared" si="11"/>
        <v>18.329999999999998</v>
      </c>
      <c r="EB6" s="28">
        <f t="shared" si="11"/>
        <v>20.27</v>
      </c>
      <c r="EC6" s="26" t="str">
        <f>IF(EC7="","",IF(EC7="-","【-】","【"&amp;SUBSTITUTE(TEXT(EC7,"#,##0.00"),"-","△")&amp;"】"))</f>
        <v>【22.30】</v>
      </c>
      <c r="ED6" s="28">
        <f t="shared" ref="ED6:EM6" si="12">IF(ED7="",NA(),ED7)</f>
        <v>0.51</v>
      </c>
      <c r="EE6" s="28">
        <f t="shared" si="12"/>
        <v>0.91</v>
      </c>
      <c r="EF6" s="28">
        <f t="shared" si="12"/>
        <v>1.6</v>
      </c>
      <c r="EG6" s="28">
        <f t="shared" si="12"/>
        <v>2.35</v>
      </c>
      <c r="EH6" s="28">
        <f t="shared" si="12"/>
        <v>0.91</v>
      </c>
      <c r="EI6" s="28">
        <f t="shared" si="12"/>
        <v>0.75</v>
      </c>
      <c r="EJ6" s="28">
        <f t="shared" si="12"/>
        <v>0.63</v>
      </c>
      <c r="EK6" s="28">
        <f t="shared" si="12"/>
        <v>0.63</v>
      </c>
      <c r="EL6" s="28">
        <f t="shared" si="12"/>
        <v>0.6</v>
      </c>
      <c r="EM6" s="28">
        <f t="shared" si="12"/>
        <v>0.56000000000000005</v>
      </c>
      <c r="EN6" s="26" t="str">
        <f>IF(EN7="","",IF(EN7="-","【-】","【"&amp;SUBSTITUTE(TEXT(EN7,"#,##0.00"),"-","△")&amp;"】"))</f>
        <v>【0.66】</v>
      </c>
    </row>
    <row r="7" spans="1:144" s="14" customFormat="1" x14ac:dyDescent="0.2">
      <c r="A7" s="15"/>
      <c r="B7" s="21">
        <v>2021</v>
      </c>
      <c r="C7" s="21">
        <v>232254</v>
      </c>
      <c r="D7" s="21">
        <v>46</v>
      </c>
      <c r="E7" s="21">
        <v>1</v>
      </c>
      <c r="F7" s="21">
        <v>0</v>
      </c>
      <c r="G7" s="21">
        <v>1</v>
      </c>
      <c r="H7" s="21" t="s">
        <v>94</v>
      </c>
      <c r="I7" s="21" t="s">
        <v>95</v>
      </c>
      <c r="J7" s="21" t="s">
        <v>96</v>
      </c>
      <c r="K7" s="21" t="s">
        <v>97</v>
      </c>
      <c r="L7" s="21" t="s">
        <v>59</v>
      </c>
      <c r="M7" s="21" t="s">
        <v>16</v>
      </c>
      <c r="N7" s="27" t="s">
        <v>98</v>
      </c>
      <c r="O7" s="27">
        <v>87.51</v>
      </c>
      <c r="P7" s="27">
        <v>99.83</v>
      </c>
      <c r="Q7" s="27">
        <v>2409</v>
      </c>
      <c r="R7" s="27">
        <v>72087</v>
      </c>
      <c r="S7" s="27">
        <v>16.309999999999999</v>
      </c>
      <c r="T7" s="27">
        <v>4419.8</v>
      </c>
      <c r="U7" s="27">
        <v>71890</v>
      </c>
      <c r="V7" s="27">
        <v>16.309999999999999</v>
      </c>
      <c r="W7" s="27">
        <v>4407.7299999999996</v>
      </c>
      <c r="X7" s="27">
        <v>109.94</v>
      </c>
      <c r="Y7" s="27">
        <v>107.99</v>
      </c>
      <c r="Z7" s="27">
        <v>108.3</v>
      </c>
      <c r="AA7" s="27">
        <v>103.2</v>
      </c>
      <c r="AB7" s="27">
        <v>108.67</v>
      </c>
      <c r="AC7" s="27">
        <v>112.15</v>
      </c>
      <c r="AD7" s="27">
        <v>111.44</v>
      </c>
      <c r="AE7" s="27">
        <v>111.17</v>
      </c>
      <c r="AF7" s="27">
        <v>110.91</v>
      </c>
      <c r="AG7" s="27">
        <v>111.49</v>
      </c>
      <c r="AH7" s="27">
        <v>111.39</v>
      </c>
      <c r="AI7" s="27">
        <v>0</v>
      </c>
      <c r="AJ7" s="27">
        <v>0</v>
      </c>
      <c r="AK7" s="27">
        <v>0</v>
      </c>
      <c r="AL7" s="27">
        <v>0</v>
      </c>
      <c r="AM7" s="27">
        <v>0</v>
      </c>
      <c r="AN7" s="27">
        <v>1</v>
      </c>
      <c r="AO7" s="27">
        <v>1.03</v>
      </c>
      <c r="AP7" s="27">
        <v>0.78</v>
      </c>
      <c r="AQ7" s="27">
        <v>0.92</v>
      </c>
      <c r="AR7" s="27">
        <v>0.87</v>
      </c>
      <c r="AS7" s="27">
        <v>1.3</v>
      </c>
      <c r="AT7" s="27">
        <v>589.41</v>
      </c>
      <c r="AU7" s="27">
        <v>624.59</v>
      </c>
      <c r="AV7" s="27">
        <v>684.81</v>
      </c>
      <c r="AW7" s="27">
        <v>551.01</v>
      </c>
      <c r="AX7" s="27">
        <v>512.98</v>
      </c>
      <c r="AY7" s="27">
        <v>355.5</v>
      </c>
      <c r="AZ7" s="27">
        <v>349.83</v>
      </c>
      <c r="BA7" s="27">
        <v>360.86</v>
      </c>
      <c r="BB7" s="27">
        <v>350.79</v>
      </c>
      <c r="BC7" s="27">
        <v>354.57</v>
      </c>
      <c r="BD7" s="27">
        <v>261.51</v>
      </c>
      <c r="BE7" s="27">
        <v>118.69</v>
      </c>
      <c r="BF7" s="27">
        <v>112.91</v>
      </c>
      <c r="BG7" s="27">
        <v>105.94</v>
      </c>
      <c r="BH7" s="27">
        <v>110</v>
      </c>
      <c r="BI7" s="27">
        <v>96.04</v>
      </c>
      <c r="BJ7" s="27">
        <v>312.58</v>
      </c>
      <c r="BK7" s="27">
        <v>314.87</v>
      </c>
      <c r="BL7" s="27">
        <v>309.27999999999997</v>
      </c>
      <c r="BM7" s="27">
        <v>322.92</v>
      </c>
      <c r="BN7" s="27">
        <v>303.45999999999998</v>
      </c>
      <c r="BO7" s="27">
        <v>265.16000000000003</v>
      </c>
      <c r="BP7" s="27">
        <v>107.19</v>
      </c>
      <c r="BQ7" s="27">
        <v>105.38</v>
      </c>
      <c r="BR7" s="27">
        <v>105.29</v>
      </c>
      <c r="BS7" s="27">
        <v>92.96</v>
      </c>
      <c r="BT7" s="27">
        <v>105.6</v>
      </c>
      <c r="BU7" s="27">
        <v>104.57</v>
      </c>
      <c r="BV7" s="27">
        <v>103.54</v>
      </c>
      <c r="BW7" s="27">
        <v>103.32</v>
      </c>
      <c r="BX7" s="27">
        <v>100.85</v>
      </c>
      <c r="BY7" s="27">
        <v>103.79</v>
      </c>
      <c r="BZ7" s="27">
        <v>102.35</v>
      </c>
      <c r="CA7" s="27">
        <v>139.63</v>
      </c>
      <c r="CB7" s="27">
        <v>142.65</v>
      </c>
      <c r="CC7" s="27">
        <v>143.05000000000001</v>
      </c>
      <c r="CD7" s="27">
        <v>144.24</v>
      </c>
      <c r="CE7" s="27">
        <v>141.47</v>
      </c>
      <c r="CF7" s="27">
        <v>165.47</v>
      </c>
      <c r="CG7" s="27">
        <v>167.46</v>
      </c>
      <c r="CH7" s="27">
        <v>168.56</v>
      </c>
      <c r="CI7" s="27">
        <v>167.1</v>
      </c>
      <c r="CJ7" s="27">
        <v>167.86</v>
      </c>
      <c r="CK7" s="27">
        <v>167.74</v>
      </c>
      <c r="CL7" s="27">
        <v>53.92</v>
      </c>
      <c r="CM7" s="27">
        <v>54.36</v>
      </c>
      <c r="CN7" s="27">
        <v>53.87</v>
      </c>
      <c r="CO7" s="27">
        <v>55.05</v>
      </c>
      <c r="CP7" s="27">
        <v>54.18</v>
      </c>
      <c r="CQ7" s="27">
        <v>59.74</v>
      </c>
      <c r="CR7" s="27">
        <v>59.46</v>
      </c>
      <c r="CS7" s="27">
        <v>59.51</v>
      </c>
      <c r="CT7" s="27">
        <v>59.91</v>
      </c>
      <c r="CU7" s="27">
        <v>59.4</v>
      </c>
      <c r="CV7" s="27">
        <v>60.29</v>
      </c>
      <c r="CW7" s="27">
        <v>97.54</v>
      </c>
      <c r="CX7" s="27">
        <v>96.94</v>
      </c>
      <c r="CY7" s="27">
        <v>97.28</v>
      </c>
      <c r="CZ7" s="27">
        <v>97.56</v>
      </c>
      <c r="DA7" s="27">
        <v>98.14</v>
      </c>
      <c r="DB7" s="27">
        <v>87.28</v>
      </c>
      <c r="DC7" s="27">
        <v>87.41</v>
      </c>
      <c r="DD7" s="27">
        <v>87.08</v>
      </c>
      <c r="DE7" s="27">
        <v>87.26</v>
      </c>
      <c r="DF7" s="27">
        <v>87.57</v>
      </c>
      <c r="DG7" s="27">
        <v>90.12</v>
      </c>
      <c r="DH7" s="27">
        <v>42.17</v>
      </c>
      <c r="DI7" s="27">
        <v>43.14</v>
      </c>
      <c r="DJ7" s="27">
        <v>43.99</v>
      </c>
      <c r="DK7" s="27">
        <v>44.4</v>
      </c>
      <c r="DL7" s="27">
        <v>45.43</v>
      </c>
      <c r="DM7" s="27">
        <v>46.94</v>
      </c>
      <c r="DN7" s="27">
        <v>47.62</v>
      </c>
      <c r="DO7" s="27">
        <v>48.55</v>
      </c>
      <c r="DP7" s="27">
        <v>49.2</v>
      </c>
      <c r="DQ7" s="27">
        <v>50.01</v>
      </c>
      <c r="DR7" s="27">
        <v>50.88</v>
      </c>
      <c r="DS7" s="27">
        <v>22.94</v>
      </c>
      <c r="DT7" s="27">
        <v>21.53</v>
      </c>
      <c r="DU7" s="27">
        <v>22.62</v>
      </c>
      <c r="DV7" s="27">
        <v>23.08</v>
      </c>
      <c r="DW7" s="27">
        <v>22.66</v>
      </c>
      <c r="DX7" s="27">
        <v>14.48</v>
      </c>
      <c r="DY7" s="27">
        <v>16.27</v>
      </c>
      <c r="DZ7" s="27">
        <v>17.11</v>
      </c>
      <c r="EA7" s="27">
        <v>18.329999999999998</v>
      </c>
      <c r="EB7" s="27">
        <v>20.27</v>
      </c>
      <c r="EC7" s="27">
        <v>22.3</v>
      </c>
      <c r="ED7" s="27">
        <v>0.51</v>
      </c>
      <c r="EE7" s="27">
        <v>0.91</v>
      </c>
      <c r="EF7" s="27">
        <v>1.6</v>
      </c>
      <c r="EG7" s="27">
        <v>2.35</v>
      </c>
      <c r="EH7" s="27">
        <v>0.91</v>
      </c>
      <c r="EI7" s="27">
        <v>0.75</v>
      </c>
      <c r="EJ7" s="27">
        <v>0.63</v>
      </c>
      <c r="EK7" s="27">
        <v>0.63</v>
      </c>
      <c r="EL7" s="27">
        <v>0.6</v>
      </c>
      <c r="EM7" s="27">
        <v>0.56000000000000005</v>
      </c>
      <c r="EN7" s="27">
        <v>0.66</v>
      </c>
    </row>
    <row r="8" spans="1:144" x14ac:dyDescent="0.2">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2">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2">
      <c r="A10" s="16" t="s">
        <v>51</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106</v>
      </c>
      <c r="D13" t="s">
        <v>107</v>
      </c>
      <c r="E13" t="s">
        <v>107</v>
      </c>
      <c r="F13" t="s">
        <v>107</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2023-02-02T00:41:56Z</cp:lastPrinted>
  <dcterms:created xsi:type="dcterms:W3CDTF">2022-12-01T01:00:15Z</dcterms:created>
  <dcterms:modified xsi:type="dcterms:W3CDTF">2023-02-02T00:41:57Z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2023-02-01T04:01:31Z</vt:filetime>
  </property>
</Properties>
</file>