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9A3F5457-B48F-45A1-B8EF-D73826DD8B03}" xr6:coauthVersionLast="47" xr6:coauthVersionMax="47" xr10:uidLastSave="{00000000-0000-0000-0000-000000000000}"/>
  <workbookProtection workbookAlgorithmName="SHA-512" workbookHashValue="MAP8shF48EShbKUpFZheemmxRDSv/4xUMYmLc8heX6YldpsIMsD5SCVKA1qENzpqAuMzkEpo/XnCwHDKWURJTQ==" workbookSaltValue="/G/SwK7EZByoHuN+CiSsU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I10" i="4"/>
  <c r="B10" i="4"/>
  <c r="AD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<sst xmlns="http://schemas.openxmlformats.org/spreadsheetml/2006/main" count="228" uniqueCount="115">
  <si>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</si>
  <si>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</si>
  <si>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</si>
  <si>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</si>
  <si>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</si>
  <si>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</si>
  <si>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</si>
  <si>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</si>
  <si>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</si>
  <si>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</si>
  <si>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</si>
  <si>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</si>
  <si>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</si>
  <si>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</si>
  <si>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</si>
  <si>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</si>
  <si>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</si>
  <si>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</si>
  <si>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</si>
  <si>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</si>
  <si>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</si>
  <si>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</si>
  <si>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</si>
  <si>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</si>
  <si>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</si>
  <si>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</si>
  <si>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</si>
  <si>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</si>
  <si>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</si>
  <si>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</si>
  <si>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</si>
  <si>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</si>
  <si>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</si>
  <si>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</si>
  <si>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</si>
  <si>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</si>
  <si>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</si>
  <si>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</si>
  <si>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</si>
  <si>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</si>
  <si>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</si>
  <si>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</si>
  <si>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</si>
  <si>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</si>
  <si>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</si>
  <si>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</si>
  <si>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</si>
  <si>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</si>
  <si>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</si>
  <si>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</si>
  <si>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</si>
  <si>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</si>
  <si>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</si>
  <si>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</si>
  <si>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</si>
  <si>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</si>
  <si>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</si>
  <si>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</si>
  <si>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</si>
  <si>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</si>
  <si>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</si>
  <si>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</si>
  <si>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</si>
  <si>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</si>
  <si>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</si>
  <si>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</si>
  <si>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</si>
  <si>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</si>
  <si>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</si>
  <si>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</si>
  <si>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</si>
  <si>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</si>
  <si>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</si>
  <si>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</si>
  <si>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</si>
  <si>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</si>
  <si>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</si>
  <si>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</si>
  <si>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</si>
  <si>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</si>
  <si>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</si>
  <si>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</si>
  <si>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</si>
  <si>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</si>
  <si>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</si>
  <si>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</si>
  <si>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</si>
  <si>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</si>
  <si>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</si>
  <si>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</si>
  <si>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</si>
  <si>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</si>
  <si>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</si>
  <si>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</si>
  <si>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</si>
  <si>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</si>
  <si>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</si>
  <si>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</si>
  <si>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</si>
  <si>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</si>
  <si>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</si>
  <si>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</si>
  <si>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</si>
  <si>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</si>
  <si>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</si>
  <si>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</si>
  <si>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</si>
  <si>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</si>
  <si>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</si>
  <si>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</si>
  <si>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</si>
  <si>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</si>
  <si>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及び②管路経年化率については、全国及び類似団体の平均値を上回っており、水道管を含む配水施設の老朽化が進んでいる。必要な更新を先送りにすることなく適切に実施していく必要があることから、現事業計画の見直しも視野に入れながら施設の更新を実施していく。
③管路更新率は、事業計画に従って毎年工事を実施しており全国及び類似団体平均値を上回っている。しかし、労務費や資材費等の単価の上昇により、工事延長が減少傾向にあり、令和3年度を含めた直近5年間では、更新率が最も低くなっている。災害に強い水道施設を構築するために、引き続き管路の更新を図っていく。
</t>
    <rPh sb="58" eb="61">
      <t>ロウキュウカ</t>
    </rPh>
    <rPh sb="62" eb="63">
      <t>スス</t>
    </rPh>
    <rPh sb="71" eb="73">
      <t>コウシン</t>
    </rPh>
    <rPh sb="74" eb="76">
      <t>サキオク</t>
    </rPh>
    <rPh sb="84" eb="86">
      <t>テキセツ</t>
    </rPh>
    <rPh sb="87" eb="89">
      <t>ジッシ</t>
    </rPh>
    <rPh sb="93" eb="95">
      <t>ヒツヨウ</t>
    </rPh>
    <rPh sb="103" eb="104">
      <t>ゲン</t>
    </rPh>
    <rPh sb="104" eb="106">
      <t>ジギョウ</t>
    </rPh>
    <rPh sb="106" eb="108">
      <t>ケイカク</t>
    </rPh>
    <rPh sb="109" eb="111">
      <t>ミナオ</t>
    </rPh>
    <rPh sb="113" eb="115">
      <t>シヤ</t>
    </rPh>
    <rPh sb="116" eb="117">
      <t>イ</t>
    </rPh>
    <rPh sb="121" eb="123">
      <t>シセツ</t>
    </rPh>
    <rPh sb="124" eb="126">
      <t>コウシン</t>
    </rPh>
    <rPh sb="127" eb="129">
      <t>ジッシ</t>
    </rPh>
    <rPh sb="185" eb="188">
      <t>ロウムヒ</t>
    </rPh>
    <rPh sb="189" eb="191">
      <t>シザイ</t>
    </rPh>
    <rPh sb="191" eb="192">
      <t>ヒ</t>
    </rPh>
    <rPh sb="192" eb="193">
      <t>トウ</t>
    </rPh>
    <rPh sb="194" eb="196">
      <t>タンカ</t>
    </rPh>
    <rPh sb="203" eb="205">
      <t>コウジ</t>
    </rPh>
    <rPh sb="205" eb="207">
      <t>エンチョウ</t>
    </rPh>
    <rPh sb="208" eb="210">
      <t>ゲンショウ</t>
    </rPh>
    <rPh sb="210" eb="212">
      <t>ケイコウ</t>
    </rPh>
    <rPh sb="216" eb="218">
      <t>レイワ</t>
    </rPh>
    <rPh sb="219" eb="221">
      <t>ネンド</t>
    </rPh>
    <rPh sb="222" eb="223">
      <t>フク</t>
    </rPh>
    <rPh sb="225" eb="227">
      <t>チョッキン</t>
    </rPh>
    <rPh sb="228" eb="229">
      <t>ネン</t>
    </rPh>
    <rPh sb="229" eb="230">
      <t>アイダ</t>
    </rPh>
    <rPh sb="233" eb="235">
      <t>コウシン</t>
    </rPh>
    <rPh sb="235" eb="236">
      <t>リツ</t>
    </rPh>
    <rPh sb="237" eb="238">
      <t>モット</t>
    </rPh>
    <rPh sb="239" eb="240">
      <t>ヒク</t>
    </rPh>
    <rPh sb="247" eb="249">
      <t>サイガイ</t>
    </rPh>
    <rPh sb="250" eb="251">
      <t>ツヨ</t>
    </rPh>
    <rPh sb="252" eb="254">
      <t>スイドウ</t>
    </rPh>
    <rPh sb="254" eb="256">
      <t>シセツ</t>
    </rPh>
    <rPh sb="257" eb="259">
      <t>コウチク</t>
    </rPh>
    <rPh sb="265" eb="266">
      <t>ヒ</t>
    </rPh>
    <rPh sb="267" eb="268">
      <t>ツヅ</t>
    </rPh>
    <rPh sb="269" eb="271">
      <t>カンロ</t>
    </rPh>
    <rPh sb="272" eb="274">
      <t>コウシン</t>
    </rPh>
    <rPh sb="275" eb="276">
      <t>ハカ</t>
    </rPh>
    <phoneticPr fontId="4"/>
  </si>
  <si>
    <t>　「1.経営の健全性・効率性」では、類似団体と比較して、高い水準を満たしている項目が多く、健全な経営が行われていると判断している。しかし、今後は、給水人口の減少等により大幅な収益の伸びが期待できないことから、料金体系の見直しや企業債の発行などによる財源の確保について検討を実施していく。また、施設連携や事務事業の共同化も踏まえ、引き続き広域的な視点で検討を行い、水道事業の基盤強化に努めていく。
　「2.老朽化の状況」では、有形固定資産減価償却率、管路経年化率が全国及び類似団体の平均値を上回っており、老朽化した資産が多い状況となっている。今後は、更新費用の増大が見込まれるため、令和2年度に策定した経営戦略に基づき、更新費用の平準化や充当する財源等について検討を行いながら老朽化施設の更新を実施していく。
※令和2年度経営戦略策定済。令和7年度見直予定。</t>
    <rPh sb="4" eb="6">
      <t>ケイエイ</t>
    </rPh>
    <rPh sb="7" eb="10">
      <t>ケンゼンセイ</t>
    </rPh>
    <rPh sb="11" eb="14">
      <t>コウリツセイ</t>
    </rPh>
    <rPh sb="18" eb="20">
      <t>ルイジ</t>
    </rPh>
    <rPh sb="20" eb="22">
      <t>ダンタイ</t>
    </rPh>
    <rPh sb="23" eb="25">
      <t>ヒカク</t>
    </rPh>
    <rPh sb="28" eb="29">
      <t>タカ</t>
    </rPh>
    <rPh sb="30" eb="32">
      <t>スイジュン</t>
    </rPh>
    <rPh sb="33" eb="34">
      <t>ミ</t>
    </rPh>
    <rPh sb="39" eb="41">
      <t>コウモク</t>
    </rPh>
    <rPh sb="42" eb="43">
      <t>オオ</t>
    </rPh>
    <rPh sb="51" eb="52">
      <t>オコナ</t>
    </rPh>
    <rPh sb="69" eb="71">
      <t>コンゴ</t>
    </rPh>
    <rPh sb="106" eb="108">
      <t>タイケイ</t>
    </rPh>
    <rPh sb="109" eb="111">
      <t>ミナオ</t>
    </rPh>
    <rPh sb="136" eb="138">
      <t>ジッシ</t>
    </rPh>
    <rPh sb="202" eb="205">
      <t>ロウキュウカ</t>
    </rPh>
    <rPh sb="206" eb="208">
      <t>ジョウキョウ</t>
    </rPh>
    <rPh sb="212" eb="214">
      <t>ユウケイ</t>
    </rPh>
    <rPh sb="214" eb="216">
      <t>コテイ</t>
    </rPh>
    <rPh sb="216" eb="218">
      <t>シサン</t>
    </rPh>
    <rPh sb="218" eb="220">
      <t>ゲンカ</t>
    </rPh>
    <rPh sb="220" eb="222">
      <t>ショウキャク</t>
    </rPh>
    <rPh sb="222" eb="223">
      <t>リツ</t>
    </rPh>
    <rPh sb="224" eb="226">
      <t>カンロ</t>
    </rPh>
    <rPh sb="226" eb="229">
      <t>ケイネンカ</t>
    </rPh>
    <rPh sb="229" eb="230">
      <t>リツ</t>
    </rPh>
    <rPh sb="251" eb="254">
      <t>ロウキュウカ</t>
    </rPh>
    <rPh sb="256" eb="258">
      <t>シサン</t>
    </rPh>
    <rPh sb="259" eb="260">
      <t>オオ</t>
    </rPh>
    <rPh sb="261" eb="263">
      <t>ジョウキョウ</t>
    </rPh>
    <rPh sb="346" eb="348">
      <t>ジッシ</t>
    </rPh>
    <rPh sb="355" eb="357">
      <t>レイワ</t>
    </rPh>
    <rPh sb="358" eb="360">
      <t>ネンド</t>
    </rPh>
    <rPh sb="360" eb="362">
      <t>ケイエイ</t>
    </rPh>
    <rPh sb="362" eb="364">
      <t>センリャク</t>
    </rPh>
    <rPh sb="364" eb="366">
      <t>サクテイ</t>
    </rPh>
    <rPh sb="366" eb="367">
      <t>スミ</t>
    </rPh>
    <rPh sb="368" eb="370">
      <t>レイワ</t>
    </rPh>
    <rPh sb="371" eb="373">
      <t>ネンド</t>
    </rPh>
    <rPh sb="373" eb="375">
      <t>ミナオ</t>
    </rPh>
    <rPh sb="375" eb="377">
      <t>ヨテイ</t>
    </rPh>
    <phoneticPr fontId="4"/>
  </si>
  <si>
    <t>①経常収支比率は、100％を超えており黒字経営となっているが、配水管の布設替工事に伴う資産減耗費の増により全国及び類似団体平均値を下回る結果となった。また、減価償却費等の費用が増加傾向にあるため、事業の効率化を図っていく必要がある。
②累積欠損金比率は、例年0％であり、剰余金が確保されているため欠損金が発生することはないと考える。
③流動比率は、全国及び類似団体の平均を上回っているが、一部の工事が年度末にしゅん工となったことから未払金が増加し、前年度を大きく下回る結果となった。
④企業債残高対給水収益比率は、企業債残高が少なく給水収益が負債を上回っている。
⑤料金回収率は、100％を上回っているが、給水収益が減少傾向にあることから、料金体系の見直しや企業債を含めた財源の確保を検討していく。
⑥給水原価は、全国及び類似団体の平均値より少額ではあるが、経常費用が増加傾向にあるため、経費の削減を図り効率的な事業を運営していく必要がある。
⑦施設利用率は、全国及び類似団体の平均値に比べ10ポイント以上高くなっており、施設の能力を効率的に活用できている。
⑧有収率は、平成30年度以降90％を下回っていたことから、令和3年度から3年間の期間で市内全域の漏水調査を委託した。これにより地中内漏水を特定し、早期に修繕を実施したことで有収率が上昇した。</t>
    <rPh sb="14" eb="15">
      <t>コ</t>
    </rPh>
    <rPh sb="19" eb="21">
      <t>クロジ</t>
    </rPh>
    <rPh sb="21" eb="23">
      <t>ケイエイ</t>
    </rPh>
    <rPh sb="31" eb="33">
      <t>ハイスイ</t>
    </rPh>
    <rPh sb="33" eb="34">
      <t>カン</t>
    </rPh>
    <rPh sb="35" eb="37">
      <t>フセツ</t>
    </rPh>
    <rPh sb="37" eb="38">
      <t>カ</t>
    </rPh>
    <rPh sb="38" eb="40">
      <t>コウジ</t>
    </rPh>
    <rPh sb="41" eb="42">
      <t>トモナ</t>
    </rPh>
    <rPh sb="43" eb="45">
      <t>シサン</t>
    </rPh>
    <rPh sb="45" eb="47">
      <t>ゲンモウ</t>
    </rPh>
    <rPh sb="83" eb="84">
      <t>トウ</t>
    </rPh>
    <rPh sb="90" eb="92">
      <t>ケイコウ</t>
    </rPh>
    <rPh sb="139" eb="141">
      <t>カクホ</t>
    </rPh>
    <rPh sb="174" eb="176">
      <t>ゼンコク</t>
    </rPh>
    <rPh sb="176" eb="177">
      <t>オヨ</t>
    </rPh>
    <rPh sb="178" eb="180">
      <t>ルイジ</t>
    </rPh>
    <rPh sb="180" eb="182">
      <t>ダンタイ</t>
    </rPh>
    <rPh sb="183" eb="185">
      <t>ヘイキン</t>
    </rPh>
    <rPh sb="186" eb="187">
      <t>ウエ</t>
    </rPh>
    <rPh sb="187" eb="188">
      <t>マワ</t>
    </rPh>
    <rPh sb="194" eb="196">
      <t>イチブ</t>
    </rPh>
    <rPh sb="197" eb="199">
      <t>コウジ</t>
    </rPh>
    <rPh sb="200" eb="203">
      <t>ネンドマツ</t>
    </rPh>
    <rPh sb="207" eb="208">
      <t>コウ</t>
    </rPh>
    <rPh sb="216" eb="219">
      <t>ミバライキン</t>
    </rPh>
    <rPh sb="220" eb="222">
      <t>ゾウカ</t>
    </rPh>
    <rPh sb="224" eb="227">
      <t>ゼンネンド</t>
    </rPh>
    <rPh sb="228" eb="229">
      <t>オオ</t>
    </rPh>
    <rPh sb="231" eb="233">
      <t>シタマワ</t>
    </rPh>
    <rPh sb="234" eb="236">
      <t>ケッカ</t>
    </rPh>
    <rPh sb="295" eb="296">
      <t>ウエ</t>
    </rPh>
    <rPh sb="296" eb="297">
      <t>マワ</t>
    </rPh>
    <rPh sb="303" eb="305">
      <t>キュウスイ</t>
    </rPh>
    <rPh sb="305" eb="307">
      <t>シュウエキ</t>
    </rPh>
    <rPh sb="308" eb="310">
      <t>ゲンショウ</t>
    </rPh>
    <rPh sb="310" eb="312">
      <t>ケイコウ</t>
    </rPh>
    <rPh sb="322" eb="324">
      <t>タイケイ</t>
    </rPh>
    <rPh sb="325" eb="327">
      <t>ミナオ</t>
    </rPh>
    <rPh sb="486" eb="488">
      <t>ヘイセイ</t>
    </rPh>
    <rPh sb="490" eb="492">
      <t>ネンド</t>
    </rPh>
    <rPh sb="492" eb="494">
      <t>イコウ</t>
    </rPh>
    <rPh sb="498" eb="500">
      <t>シタマワ</t>
    </rPh>
    <rPh sb="509" eb="511">
      <t>レイワ</t>
    </rPh>
    <rPh sb="512" eb="514">
      <t>ネンド</t>
    </rPh>
    <rPh sb="523" eb="525">
      <t>シナイ</t>
    </rPh>
    <rPh sb="525" eb="527">
      <t>ゼンイキ</t>
    </rPh>
    <rPh sb="533" eb="535">
      <t>イタク</t>
    </rPh>
    <rPh sb="543" eb="545">
      <t>チチュウ</t>
    </rPh>
    <rPh sb="545" eb="546">
      <t>ナイ</t>
    </rPh>
    <rPh sb="546" eb="548">
      <t>ロウスイ</t>
    </rPh>
    <rPh sb="549" eb="551">
      <t>トクテイ</t>
    </rPh>
    <rPh sb="553" eb="555">
      <t>ソウキ</t>
    </rPh>
    <rPh sb="556" eb="558">
      <t>シュウゼン</t>
    </rPh>
    <rPh sb="559" eb="561">
      <t>ジッシ</t>
    </rPh>
    <rPh sb="566" eb="569">
      <t>ユウシュウリツ</t>
    </rPh>
    <rPh sb="570" eb="57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</si>
</sst>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1.29</c:v>
                </c:pt>
                <c:pt idx="1">
                  <c:v>1.52</c:v>
                </c:pt>
                <c:pt idx="2">
                  <c:v>1.39</c:v>
                </c:pt>
                <c:pt idx="3">
                  <c:v>1.57</c:v>
                </c:pt>
                <c:pt idx="4">
                  <c:v>1.21</c:v>
                </c:pt>
              </c:numCache>
            </c:numRef>
          </c:val>
          <c:extLst>
            <c:ext xmlns:c16="http://schemas.microsoft.com/office/drawing/2014/chart" uri="{C3380CC4-5D6E-409C-BE32-E72D297353CC}">
              <c16:uniqueId val="{00000000-945F-4FF4-85B6-DFA524AA3C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945F-4FF4-85B6-DFA524AA3C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73.22</c:v>
                </c:pt>
                <c:pt idx="1">
                  <c:v>73.709999999999994</c:v>
                </c:pt>
                <c:pt idx="2">
                  <c:v>73.459999999999994</c:v>
                </c:pt>
                <c:pt idx="3">
                  <c:v>78.95</c:v>
                </c:pt>
                <c:pt idx="4">
                  <c:v>77.739999999999995</c:v>
                </c:pt>
              </c:numCache>
            </c:numRef>
          </c:val>
          <c:extLst>
            <c:ext xmlns:c16="http://schemas.microsoft.com/office/drawing/2014/chart" uri="{C3380CC4-5D6E-409C-BE32-E72D297353CC}">
              <c16:uniqueId val="{00000000-A8A7-4C61-8D62-E22517E9AD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8A7-4C61-8D62-E22517E9AD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90.44</c:v>
                </c:pt>
                <c:pt idx="1">
                  <c:v>89.74</c:v>
                </c:pt>
                <c:pt idx="2">
                  <c:v>89.82</c:v>
                </c:pt>
                <c:pt idx="3">
                  <c:v>88.57</c:v>
                </c:pt>
                <c:pt idx="4">
                  <c:v>90.17</c:v>
                </c:pt>
              </c:numCache>
            </c:numRef>
          </c:val>
          <c:extLst>
            <c:ext xmlns:c16="http://schemas.microsoft.com/office/drawing/2014/chart" uri="{C3380CC4-5D6E-409C-BE32-E72D297353CC}">
              <c16:uniqueId val="{00000000-3BA1-4E3E-90A0-5CDDCF3FB1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BA1-4E3E-90A0-5CDDCF3FB1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112.13</c:v>
                </c:pt>
                <c:pt idx="1">
                  <c:v>109.92</c:v>
                </c:pt>
                <c:pt idx="2">
                  <c:v>108.61</c:v>
                </c:pt>
                <c:pt idx="3">
                  <c:v>108.05</c:v>
                </c:pt>
                <c:pt idx="4">
                  <c:v>105.52</c:v>
                </c:pt>
              </c:numCache>
            </c:numRef>
          </c:val>
          <c:extLst>
            <c:ext xmlns:c16="http://schemas.microsoft.com/office/drawing/2014/chart" uri="{C3380CC4-5D6E-409C-BE32-E72D297353CC}">
              <c16:uniqueId val="{00000000-5487-48D5-845F-C4ECB55AB4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487-48D5-845F-C4ECB55AB4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50.74</c:v>
                </c:pt>
                <c:pt idx="1">
                  <c:v>51.2</c:v>
                </c:pt>
                <c:pt idx="2">
                  <c:v>51.5</c:v>
                </c:pt>
                <c:pt idx="3">
                  <c:v>50.8</c:v>
                </c:pt>
                <c:pt idx="4">
                  <c:v>51.14</c:v>
                </c:pt>
              </c:numCache>
            </c:numRef>
          </c:val>
          <c:extLst>
            <c:ext xmlns:c16="http://schemas.microsoft.com/office/drawing/2014/chart" uri="{C3380CC4-5D6E-409C-BE32-E72D297353CC}">
              <c16:uniqueId val="{00000000-AED9-45DD-88BB-B367A1671E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ED9-45DD-88BB-B367A1671E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39.29</c:v>
                </c:pt>
                <c:pt idx="1">
                  <c:v>38.65</c:v>
                </c:pt>
                <c:pt idx="2">
                  <c:v>38.11</c:v>
                </c:pt>
                <c:pt idx="3">
                  <c:v>37.299999999999997</c:v>
                </c:pt>
                <c:pt idx="4">
                  <c:v>36.93</c:v>
                </c:pt>
              </c:numCache>
            </c:numRef>
          </c:val>
          <c:extLst>
            <c:ext xmlns:c16="http://schemas.microsoft.com/office/drawing/2014/chart" uri="{C3380CC4-5D6E-409C-BE32-E72D297353CC}">
              <c16:uniqueId val="{00000000-3B9C-4D9E-9119-6A2544FECD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B9C-4D9E-9119-6A2544FECD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28-4A66-9C69-3FD9FDE0EC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F28-4A66-9C69-3FD9FDE0EC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535.57000000000005</c:v>
                </c:pt>
                <c:pt idx="1">
                  <c:v>377.52</c:v>
                </c:pt>
                <c:pt idx="2">
                  <c:v>469.84</c:v>
                </c:pt>
                <c:pt idx="3">
                  <c:v>693.75</c:v>
                </c:pt>
                <c:pt idx="4">
                  <c:v>404.39</c:v>
                </c:pt>
              </c:numCache>
            </c:numRef>
          </c:val>
          <c:extLst>
            <c:ext xmlns:c16="http://schemas.microsoft.com/office/drawing/2014/chart" uri="{C3380CC4-5D6E-409C-BE32-E72D297353CC}">
              <c16:uniqueId val="{00000000-5E22-47EE-89FB-40F077336D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E22-47EE-89FB-40F077336D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35.51</c:v>
                </c:pt>
                <c:pt idx="1">
                  <c:v>30.97</c:v>
                </c:pt>
                <c:pt idx="2">
                  <c:v>27.28</c:v>
                </c:pt>
                <c:pt idx="3">
                  <c:v>61.92</c:v>
                </c:pt>
                <c:pt idx="4">
                  <c:v>55.38</c:v>
                </c:pt>
              </c:numCache>
            </c:numRef>
          </c:val>
          <c:extLst>
            <c:ext xmlns:c16="http://schemas.microsoft.com/office/drawing/2014/chart" uri="{C3380CC4-5D6E-409C-BE32-E72D297353CC}">
              <c16:uniqueId val="{00000000-E4E3-497B-B45F-F7A2FC382D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E4E3-497B-B45F-F7A2FC382D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110.3</c:v>
                </c:pt>
                <c:pt idx="1">
                  <c:v>107.47</c:v>
                </c:pt>
                <c:pt idx="2">
                  <c:v>104.77</c:v>
                </c:pt>
                <c:pt idx="3">
                  <c:v>96.44</c:v>
                </c:pt>
                <c:pt idx="4">
                  <c:v>100.95</c:v>
                </c:pt>
              </c:numCache>
            </c:numRef>
          </c:val>
          <c:extLst>
            <c:ext xmlns:c16="http://schemas.microsoft.com/office/drawing/2014/chart" uri="{C3380CC4-5D6E-409C-BE32-E72D297353CC}">
              <c16:uniqueId val="{00000000-63D9-46EF-BA48-3FBCF10DC4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3D9-46EF-BA48-3FBCF10DC4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108.2</c:v>
                </c:pt>
                <c:pt idx="1">
                  <c:v>111.37</c:v>
                </c:pt>
                <c:pt idx="2">
                  <c:v>114.54</c:v>
                </c:pt>
                <c:pt idx="3">
                  <c:v>113.8</c:v>
                </c:pt>
                <c:pt idx="4">
                  <c:v>117.25</c:v>
                </c:pt>
              </c:numCache>
            </c:numRef>
          </c:val>
          <c:extLst>
            <c:ext xmlns:c16="http://schemas.microsoft.com/office/drawing/2014/chart" uri="{C3380CC4-5D6E-409C-BE32-E72D297353CC}">
              <c16:uniqueId val="{00000000-4A16-4100-B6EE-4A8FBCC12B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4A16-4100-B6EE-4A8FBCC12B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岩倉市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47838</v>
      </c>
      <c r="AM8" s="69"/>
      <c r="AN8" s="69"/>
      <c r="AO8" s="69"/>
      <c r="AP8" s="69"/>
      <c r="AQ8" s="69"/>
      <c r="AR8" s="69"/>
      <c r="AS8" s="69"/>
      <c r="AT8" s="37">
        <f>データ!$S$6</f>
        <v>10.47</v>
      </c>
      <c r="AU8" s="38"/>
      <c r="AV8" s="38"/>
      <c r="AW8" s="38"/>
      <c r="AX8" s="38"/>
      <c r="AY8" s="38"/>
      <c r="AZ8" s="38"/>
      <c r="BA8" s="38"/>
      <c r="BB8" s="58">
        <f>データ!$T$6</f>
        <v>4569.05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90</v>
      </c>
      <c r="J10" s="38"/>
      <c r="K10" s="38"/>
      <c r="L10" s="38"/>
      <c r="M10" s="38"/>
      <c r="N10" s="38"/>
      <c r="O10" s="68"/>
      <c r="P10" s="58">
        <f>データ!$P$6</f>
        <v>99.78</v>
      </c>
      <c r="Q10" s="58"/>
      <c r="R10" s="58"/>
      <c r="S10" s="58"/>
      <c r="T10" s="58"/>
      <c r="U10" s="58"/>
      <c r="V10" s="58"/>
      <c r="W10" s="69">
        <f>データ!$Q$6</f>
        <v>2180</v>
      </c>
      <c r="X10" s="69"/>
      <c r="Y10" s="69"/>
      <c r="Z10" s="69"/>
      <c r="AA10" s="69"/>
      <c r="AB10" s="69"/>
      <c r="AC10" s="69"/>
      <c r="AD10" s="2"/>
      <c r="AE10" s="2"/>
      <c r="AF10" s="2"/>
      <c r="AG10" s="2"/>
      <c r="AH10" s="2"/>
      <c r="AI10" s="2"/>
      <c r="AJ10" s="2"/>
      <c r="AK10" s="2"/>
      <c r="AL10" s="69">
        <f>データ!$U$6</f>
        <v>47467</v>
      </c>
      <c r="AM10" s="69"/>
      <c r="AN10" s="69"/>
      <c r="AO10" s="69"/>
      <c r="AP10" s="69"/>
      <c r="AQ10" s="69"/>
      <c r="AR10" s="69"/>
      <c r="AS10" s="69"/>
      <c r="AT10" s="37">
        <f>データ!$V$6</f>
        <v>10.47</v>
      </c>
      <c r="AU10" s="38"/>
      <c r="AV10" s="38"/>
      <c r="AW10" s="38"/>
      <c r="AX10" s="38"/>
      <c r="AY10" s="38"/>
      <c r="AZ10" s="38"/>
      <c r="BA10" s="38"/>
      <c r="BB10" s="58">
        <f>データ!$W$6</f>
        <v>4533.62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tT8P8ULhK2UsXoGSWjupBVfEllq7Q5t4wNHKKn3yKMOc8gnpQvFeLayU37DJbIWjSZ0SXt/Kh5bcgzmuQzhvg==" saltValue="PXpASk1k3lWbcdVawsZG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232289</v>
      </c>
      <c r="D6" s="20">
        <f t="shared" si="3"/>
        <v>46</v>
      </c>
      <c r="E6" s="20">
        <f t="shared" si="3"/>
        <v>1</v>
      </c>
      <c r="F6" s="20">
        <f t="shared" si="3"/>
        <v>0</v>
      </c>
      <c r="G6" s="20">
        <f t="shared" si="3"/>
        <v>1</v>
      </c>
      <c r="H6" s="20" t="str">
        <f t="shared" si="3"/>
        <v>愛知県　岩倉市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v>
      </c>
      <c r="P6" s="21">
        <f t="shared" si="3"/>
        <v>99.78</v>
      </c>
      <c r="Q6" s="21">
        <f t="shared" si="3"/>
        <v>2180</v>
      </c>
      <c r="R6" s="21">
        <f t="shared" si="3"/>
        <v>47838</v>
      </c>
      <c r="S6" s="21">
        <f t="shared" si="3"/>
        <v>10.47</v>
      </c>
      <c r="T6" s="21">
        <f t="shared" si="3"/>
        <v>4569.05</v>
      </c>
      <c r="U6" s="21">
        <f t="shared" si="3"/>
        <v>47467</v>
      </c>
      <c r="V6" s="21">
        <f t="shared" si="3"/>
        <v>10.47</v>
      </c>
      <c r="W6" s="21">
        <f t="shared" si="3"/>
        <v>4533.62</v>
      </c>
      <c r="X6" s="22">
        <f>IF(X7="",NA(),X7)</f>
        <v>112.13</v>
      </c>
      <c r="Y6" s="22">
        <f t="shared" ref="Y6:AG6" si="4">IF(Y7="",NA(),Y7)</f>
        <v>109.92</v>
      </c>
      <c r="Z6" s="22">
        <f t="shared" si="4"/>
        <v>108.61</v>
      </c>
      <c r="AA6" s="22">
        <f t="shared" si="4"/>
        <v>108.05</v>
      </c>
      <c r="AB6" s="22">
        <f t="shared" si="4"/>
        <v>105.52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535.57000000000005</v>
      </c>
      <c r="AU6" s="22">
        <f t="shared" ref="AU6:BC6" si="6">IF(AU7="",NA(),AU7)</f>
        <v>377.52</v>
      </c>
      <c r="AV6" s="22">
        <f t="shared" si="6"/>
        <v>469.84</v>
      </c>
      <c r="AW6" s="22">
        <f t="shared" si="6"/>
        <v>693.75</v>
      </c>
      <c r="AX6" s="22">
        <f t="shared" si="6"/>
        <v>404.39</v>
      </c>
      <c r="AY6" s="22">
        <f t="shared" si="6"/>
        <v>357.34</v>
      </c>
      <c r="AZ6" s="22">
        <f t="shared" si="6"/>
        <v>366.03</v>
      </c>
      <c r="BA6" s="22">
        <f t="shared" si="6"/>
        <v>365.18</v>
      </c>
      <c r="BB6" s="22">
        <f t="shared" si="6"/>
        <v>327.77</v>
      </c>
      <c r="BC6" s="22">
        <f t="shared" si="6"/>
        <v>338.02</v>
      </c>
      <c r="BD6" s="21" t="str">
        <f>IF(BD7="","",IF(BD7="-","【-】","【"&amp;SUBSTITUTE(TEXT(BD7,"#,##0.00"),"-","△")&amp;"】"))</f>
        <v>【261.51】</v>
      </c>
      <c r="BE6" s="22">
        <f>IF(BE7="",NA(),BE7)</f>
        <v>35.51</v>
      </c>
      <c r="BF6" s="22">
        <f t="shared" ref="BF6:BN6" si="7">IF(BF7="",NA(),BF7)</f>
        <v>30.97</v>
      </c>
      <c r="BG6" s="22">
        <f t="shared" si="7"/>
        <v>27.28</v>
      </c>
      <c r="BH6" s="22">
        <f t="shared" si="7"/>
        <v>61.92</v>
      </c>
      <c r="BI6" s="22">
        <f t="shared" si="7"/>
        <v>55.38</v>
      </c>
      <c r="BJ6" s="22">
        <f t="shared" si="7"/>
        <v>373.69</v>
      </c>
      <c r="BK6" s="22">
        <f t="shared" si="7"/>
        <v>370.12</v>
      </c>
      <c r="BL6" s="22">
        <f t="shared" si="7"/>
        <v>371.65</v>
      </c>
      <c r="BM6" s="22">
        <f t="shared" si="7"/>
        <v>397.1</v>
      </c>
      <c r="BN6" s="22">
        <f t="shared" si="7"/>
        <v>379.91</v>
      </c>
      <c r="BO6" s="21" t="str">
        <f>IF(BO7="","",IF(BO7="-","【-】","【"&amp;SUBSTITUTE(TEXT(BO7,"#,##0.00"),"-","△")&amp;"】"))</f>
        <v>【265.16】</v>
      </c>
      <c r="BP6" s="22">
        <f>IF(BP7="",NA(),BP7)</f>
        <v>110.3</v>
      </c>
      <c r="BQ6" s="22">
        <f t="shared" ref="BQ6:BY6" si="8">IF(BQ7="",NA(),BQ7)</f>
        <v>107.47</v>
      </c>
      <c r="BR6" s="22">
        <f t="shared" si="8"/>
        <v>104.77</v>
      </c>
      <c r="BS6" s="22">
        <f t="shared" si="8"/>
        <v>96.44</v>
      </c>
      <c r="BT6" s="22">
        <f t="shared" si="8"/>
        <v>100.95</v>
      </c>
      <c r="BU6" s="22">
        <f t="shared" si="8"/>
        <v>99.87</v>
      </c>
      <c r="BV6" s="22">
        <f t="shared" si="8"/>
        <v>100.42</v>
      </c>
      <c r="BW6" s="22">
        <f t="shared" si="8"/>
        <v>98.77</v>
      </c>
      <c r="BX6" s="22">
        <f t="shared" si="8"/>
        <v>95.79</v>
      </c>
      <c r="BY6" s="22">
        <f t="shared" si="8"/>
        <v>98.3</v>
      </c>
      <c r="BZ6" s="21" t="str">
        <f>IF(BZ7="","",IF(BZ7="-","【-】","【"&amp;SUBSTITUTE(TEXT(BZ7,"#,##0.00"),"-","△")&amp;"】"))</f>
        <v>【102.35】</v>
      </c>
      <c r="CA6" s="22">
        <f>IF(CA7="",NA(),CA7)</f>
        <v>108.2</v>
      </c>
      <c r="CB6" s="22">
        <f t="shared" ref="CB6:CJ6" si="9">IF(CB7="",NA(),CB7)</f>
        <v>111.37</v>
      </c>
      <c r="CC6" s="22">
        <f t="shared" si="9"/>
        <v>114.54</v>
      </c>
      <c r="CD6" s="22">
        <f t="shared" si="9"/>
        <v>113.8</v>
      </c>
      <c r="CE6" s="22">
        <f t="shared" si="9"/>
        <v>117.25</v>
      </c>
      <c r="CF6" s="22">
        <f t="shared" si="9"/>
        <v>171.81</v>
      </c>
      <c r="CG6" s="22">
        <f t="shared" si="9"/>
        <v>171.67</v>
      </c>
      <c r="CH6" s="22">
        <f t="shared" si="9"/>
        <v>173.67</v>
      </c>
      <c r="CI6" s="22">
        <f t="shared" si="9"/>
        <v>171.13</v>
      </c>
      <c r="CJ6" s="22">
        <f t="shared" si="9"/>
        <v>173.7</v>
      </c>
      <c r="CK6" s="21" t="str">
        <f>IF(CK7="","",IF(CK7="-","【-】","【"&amp;SUBSTITUTE(TEXT(CK7,"#,##0.00"),"-","△")&amp;"】"))</f>
        <v>【167.74】</v>
      </c>
      <c r="CL6" s="22">
        <f>IF(CL7="",NA(),CL7)</f>
        <v>73.22</v>
      </c>
      <c r="CM6" s="22">
        <f t="shared" ref="CM6:CU6" si="10">IF(CM7="",NA(),CM7)</f>
        <v>73.709999999999994</v>
      </c>
      <c r="CN6" s="22">
        <f t="shared" si="10"/>
        <v>73.459999999999994</v>
      </c>
      <c r="CO6" s="22">
        <f t="shared" si="10"/>
        <v>78.95</v>
      </c>
      <c r="CP6" s="22">
        <f t="shared" si="10"/>
        <v>77.739999999999995</v>
      </c>
      <c r="CQ6" s="22">
        <f t="shared" si="10"/>
        <v>60.03</v>
      </c>
      <c r="CR6" s="22">
        <f t="shared" si="10"/>
        <v>59.74</v>
      </c>
      <c r="CS6" s="22">
        <f t="shared" si="10"/>
        <v>59.67</v>
      </c>
      <c r="CT6" s="22">
        <f t="shared" si="10"/>
        <v>60.12</v>
      </c>
      <c r="CU6" s="22">
        <f t="shared" si="10"/>
        <v>60.34</v>
      </c>
      <c r="CV6" s="21" t="str">
        <f>IF(CV7="","",IF(CV7="-","【-】","【"&amp;SUBSTITUTE(TEXT(CV7,"#,##0.00"),"-","△")&amp;"】"))</f>
        <v>【60.29】</v>
      </c>
      <c r="CW6" s="22">
        <f>IF(CW7="",NA(),CW7)</f>
        <v>90.44</v>
      </c>
      <c r="CX6" s="22">
        <f t="shared" ref="CX6:DF6" si="11">IF(CX7="",NA(),CX7)</f>
        <v>89.74</v>
      </c>
      <c r="CY6" s="22">
        <f t="shared" si="11"/>
        <v>89.82</v>
      </c>
      <c r="CZ6" s="22">
        <f t="shared" si="11"/>
        <v>88.57</v>
      </c>
      <c r="DA6" s="22">
        <f t="shared" si="11"/>
        <v>90.17</v>
      </c>
      <c r="DB6" s="22">
        <f t="shared" si="11"/>
        <v>84.81</v>
      </c>
      <c r="DC6" s="22">
        <f t="shared" si="11"/>
        <v>84.8</v>
      </c>
      <c r="DD6" s="22">
        <f t="shared" si="11"/>
        <v>84.6</v>
      </c>
      <c r="DE6" s="22">
        <f t="shared" si="11"/>
        <v>84.24</v>
      </c>
      <c r="DF6" s="22">
        <f t="shared" si="11"/>
        <v>84.19</v>
      </c>
      <c r="DG6" s="21" t="str">
        <f>IF(DG7="","",IF(DG7="-","【-】","【"&amp;SUBSTITUTE(TEXT(DG7,"#,##0.00"),"-","△")&amp;"】"))</f>
        <v>【90.12】</v>
      </c>
      <c r="DH6" s="22">
        <f>IF(DH7="",NA(),DH7)</f>
        <v>50.74</v>
      </c>
      <c r="DI6" s="22">
        <f t="shared" ref="DI6:DQ6" si="12">IF(DI7="",NA(),DI7)</f>
        <v>51.2</v>
      </c>
      <c r="DJ6" s="22">
        <f t="shared" si="12"/>
        <v>51.5</v>
      </c>
      <c r="DK6" s="22">
        <f t="shared" si="12"/>
        <v>50.8</v>
      </c>
      <c r="DL6" s="22">
        <f t="shared" si="12"/>
        <v>51.14</v>
      </c>
      <c r="DM6" s="22">
        <f t="shared" si="12"/>
        <v>47.28</v>
      </c>
      <c r="DN6" s="22">
        <f t="shared" si="12"/>
        <v>47.66</v>
      </c>
      <c r="DO6" s="22">
        <f t="shared" si="12"/>
        <v>48.17</v>
      </c>
      <c r="DP6" s="22">
        <f t="shared" si="12"/>
        <v>48.83</v>
      </c>
      <c r="DQ6" s="22">
        <f t="shared" si="12"/>
        <v>49.96</v>
      </c>
      <c r="DR6" s="21" t="str">
        <f>IF(DR7="","",IF(DR7="-","【-】","【"&amp;SUBSTITUTE(TEXT(DR7,"#,##0.00"),"-","△")&amp;"】"))</f>
        <v>【50.88】</v>
      </c>
      <c r="DS6" s="22">
        <f>IF(DS7="",NA(),DS7)</f>
        <v>39.29</v>
      </c>
      <c r="DT6" s="22">
        <f t="shared" ref="DT6:EB6" si="13">IF(DT7="",NA(),DT7)</f>
        <v>38.65</v>
      </c>
      <c r="DU6" s="22">
        <f t="shared" si="13"/>
        <v>38.11</v>
      </c>
      <c r="DV6" s="22">
        <f t="shared" si="13"/>
        <v>37.299999999999997</v>
      </c>
      <c r="DW6" s="22">
        <f t="shared" si="13"/>
        <v>36.93</v>
      </c>
      <c r="DX6" s="22">
        <f t="shared" si="13"/>
        <v>12.19</v>
      </c>
      <c r="DY6" s="22">
        <f t="shared" si="13"/>
        <v>15.1</v>
      </c>
      <c r="DZ6" s="22">
        <f t="shared" si="13"/>
        <v>17.12</v>
      </c>
      <c r="EA6" s="22">
        <f t="shared" si="13"/>
        <v>18.18</v>
      </c>
      <c r="EB6" s="22">
        <f t="shared" si="13"/>
        <v>19.32</v>
      </c>
      <c r="EC6" s="21" t="str">
        <f>IF(EC7="","",IF(EC7="-","【-】","【"&amp;SUBSTITUTE(TEXT(EC7,"#,##0.00"),"-","△")&amp;"】"))</f>
        <v>【22.30】</v>
      </c>
      <c r="ED6" s="22">
        <f>IF(ED7="",NA(),ED7)</f>
        <v>1.29</v>
      </c>
      <c r="EE6" s="22">
        <f t="shared" ref="EE6:EM6" si="14">IF(EE7="",NA(),EE7)</f>
        <v>1.52</v>
      </c>
      <c r="EF6" s="22">
        <f t="shared" si="14"/>
        <v>1.39</v>
      </c>
      <c r="EG6" s="22">
        <f t="shared" si="14"/>
        <v>1.57</v>
      </c>
      <c r="EH6" s="22">
        <f t="shared" si="14"/>
        <v>1.21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232289</v>
      </c>
      <c r="D7" s="24">
        <v>46</v>
      </c>
      <c r="E7" s="24">
        <v>1</v>
      </c>
      <c r="F7" s="24">
        <v>0</v>
      </c>
      <c r="G7" s="24">
        <v>1</v>
      </c>
      <c r="H7" s="24" t="s">
        <v>93</v>
      </c>
      <c r="I7" s="24" t="s">
        <v>94</v>
      </c>
      <c r="J7" s="24" t="s">
        <v>95</v>
      </c>
      <c r="K7" s="24" t="s">
        <v>96</v>
      </c>
      <c r="L7" s="24" t="s">
        <v>97</v>
      </c>
      <c r="M7" s="24" t="s">
        <v>98</v>
      </c>
      <c r="N7" s="25" t="s">
        <v>99</v>
      </c>
      <c r="O7" s="25">
        <v>90</v>
      </c>
      <c r="P7" s="25">
        <v>99.78</v>
      </c>
      <c r="Q7" s="25">
        <v>2180</v>
      </c>
      <c r="R7" s="25">
        <v>47838</v>
      </c>
      <c r="S7" s="25">
        <v>10.47</v>
      </c>
      <c r="T7" s="25">
        <v>4569.05</v>
      </c>
      <c r="U7" s="25">
        <v>47467</v>
      </c>
      <c r="V7" s="25">
        <v>10.47</v>
      </c>
      <c r="W7" s="25">
        <v>4533.62</v>
      </c>
      <c r="X7" s="25">
        <v>112.13</v>
      </c>
      <c r="Y7" s="25">
        <v>109.92</v>
      </c>
      <c r="Z7" s="25">
        <v>108.61</v>
      </c>
      <c r="AA7" s="25">
        <v>108.05</v>
      </c>
      <c r="AB7" s="25">
        <v>105.52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535.57000000000005</v>
      </c>
      <c r="AU7" s="25">
        <v>377.52</v>
      </c>
      <c r="AV7" s="25">
        <v>469.84</v>
      </c>
      <c r="AW7" s="25">
        <v>693.75</v>
      </c>
      <c r="AX7" s="25">
        <v>404.39</v>
      </c>
      <c r="AY7" s="25">
        <v>357.34</v>
      </c>
      <c r="AZ7" s="25">
        <v>366.03</v>
      </c>
      <c r="BA7" s="25">
        <v>365.18</v>
      </c>
      <c r="BB7" s="25">
        <v>327.77</v>
      </c>
      <c r="BC7" s="25">
        <v>338.02</v>
      </c>
      <c r="BD7" s="25">
        <v>261.51</v>
      </c>
      <c r="BE7" s="25">
        <v>35.51</v>
      </c>
      <c r="BF7" s="25">
        <v>30.97</v>
      </c>
      <c r="BG7" s="25">
        <v>27.28</v>
      </c>
      <c r="BH7" s="25">
        <v>61.92</v>
      </c>
      <c r="BI7" s="25">
        <v>55.38</v>
      </c>
      <c r="BJ7" s="25">
        <v>373.69</v>
      </c>
      <c r="BK7" s="25">
        <v>370.12</v>
      </c>
      <c r="BL7" s="25">
        <v>371.65</v>
      </c>
      <c r="BM7" s="25">
        <v>397.1</v>
      </c>
      <c r="BN7" s="25">
        <v>379.91</v>
      </c>
      <c r="BO7" s="25">
        <v>265.16000000000003</v>
      </c>
      <c r="BP7" s="25">
        <v>110.3</v>
      </c>
      <c r="BQ7" s="25">
        <v>107.47</v>
      </c>
      <c r="BR7" s="25">
        <v>104.77</v>
      </c>
      <c r="BS7" s="25">
        <v>96.44</v>
      </c>
      <c r="BT7" s="25">
        <v>100.95</v>
      </c>
      <c r="BU7" s="25">
        <v>99.87</v>
      </c>
      <c r="BV7" s="25">
        <v>100.42</v>
      </c>
      <c r="BW7" s="25">
        <v>98.77</v>
      </c>
      <c r="BX7" s="25">
        <v>95.79</v>
      </c>
      <c r="BY7" s="25">
        <v>98.3</v>
      </c>
      <c r="BZ7" s="25">
        <v>102.35</v>
      </c>
      <c r="CA7" s="25">
        <v>108.2</v>
      </c>
      <c r="CB7" s="25">
        <v>111.37</v>
      </c>
      <c r="CC7" s="25">
        <v>114.54</v>
      </c>
      <c r="CD7" s="25">
        <v>113.8</v>
      </c>
      <c r="CE7" s="25">
        <v>117.25</v>
      </c>
      <c r="CF7" s="25">
        <v>171.81</v>
      </c>
      <c r="CG7" s="25">
        <v>171.67</v>
      </c>
      <c r="CH7" s="25">
        <v>173.67</v>
      </c>
      <c r="CI7" s="25">
        <v>171.13</v>
      </c>
      <c r="CJ7" s="25">
        <v>173.7</v>
      </c>
      <c r="CK7" s="25">
        <v>167.74</v>
      </c>
      <c r="CL7" s="25">
        <v>73.22</v>
      </c>
      <c r="CM7" s="25">
        <v>73.709999999999994</v>
      </c>
      <c r="CN7" s="25">
        <v>73.459999999999994</v>
      </c>
      <c r="CO7" s="25">
        <v>78.95</v>
      </c>
      <c r="CP7" s="25">
        <v>77.739999999999995</v>
      </c>
      <c r="CQ7" s="25">
        <v>60.03</v>
      </c>
      <c r="CR7" s="25">
        <v>59.74</v>
      </c>
      <c r="CS7" s="25">
        <v>59.67</v>
      </c>
      <c r="CT7" s="25">
        <v>60.12</v>
      </c>
      <c r="CU7" s="25">
        <v>60.34</v>
      </c>
      <c r="CV7" s="25">
        <v>60.29</v>
      </c>
      <c r="CW7" s="25">
        <v>90.44</v>
      </c>
      <c r="CX7" s="25">
        <v>89.74</v>
      </c>
      <c r="CY7" s="25">
        <v>89.82</v>
      </c>
      <c r="CZ7" s="25">
        <v>88.57</v>
      </c>
      <c r="DA7" s="25">
        <v>90.17</v>
      </c>
      <c r="DB7" s="25">
        <v>84.81</v>
      </c>
      <c r="DC7" s="25">
        <v>84.8</v>
      </c>
      <c r="DD7" s="25">
        <v>84.6</v>
      </c>
      <c r="DE7" s="25">
        <v>84.24</v>
      </c>
      <c r="DF7" s="25">
        <v>84.19</v>
      </c>
      <c r="DG7" s="25">
        <v>90.12</v>
      </c>
      <c r="DH7" s="25">
        <v>50.74</v>
      </c>
      <c r="DI7" s="25">
        <v>51.2</v>
      </c>
      <c r="DJ7" s="25">
        <v>51.5</v>
      </c>
      <c r="DK7" s="25">
        <v>50.8</v>
      </c>
      <c r="DL7" s="25">
        <v>51.14</v>
      </c>
      <c r="DM7" s="25">
        <v>47.28</v>
      </c>
      <c r="DN7" s="25">
        <v>47.66</v>
      </c>
      <c r="DO7" s="25">
        <v>48.17</v>
      </c>
      <c r="DP7" s="25">
        <v>48.83</v>
      </c>
      <c r="DQ7" s="25">
        <v>49.96</v>
      </c>
      <c r="DR7" s="25">
        <v>50.88</v>
      </c>
      <c r="DS7" s="25">
        <v>39.29</v>
      </c>
      <c r="DT7" s="25">
        <v>38.65</v>
      </c>
      <c r="DU7" s="25">
        <v>38.11</v>
      </c>
      <c r="DV7" s="25">
        <v>37.299999999999997</v>
      </c>
      <c r="DW7" s="25">
        <v>36.93</v>
      </c>
      <c r="DX7" s="25">
        <v>12.19</v>
      </c>
      <c r="DY7" s="25">
        <v>15.1</v>
      </c>
      <c r="DZ7" s="25">
        <v>17.12</v>
      </c>
      <c r="EA7" s="25">
        <v>18.18</v>
      </c>
      <c r="EB7" s="25">
        <v>19.32</v>
      </c>
      <c r="EC7" s="25">
        <v>22.3</v>
      </c>
      <c r="ED7" s="25">
        <v>1.29</v>
      </c>
      <c r="EE7" s="25">
        <v>1.52</v>
      </c>
      <c r="EF7" s="25">
        <v>1.39</v>
      </c>
      <c r="EG7" s="25">
        <v>1.57</v>
      </c>
      <c r="EH7" s="25">
        <v>1.21</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2023-02-01T06:54:38Z</cp:lastPrinted>
  <dcterms:created xsi:type="dcterms:W3CDTF">2022-12-01T01:00:17Z</dcterms:created>
  <dcterms:modified xsi:type="dcterms:W3CDTF">2023-02-01T06:54:41Z</dcterms:modified>
  <cp:category/>
</cp:coreProperties>
</file>