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1上水道\"/>
    </mc:Choice>
  </mc:AlternateContent>
  <xr:revisionPtr revIDLastSave="0" documentId="13_ncr:1_{5F8B554D-E17C-4B69-BFF0-547395805FE9}" xr6:coauthVersionLast="47" xr6:coauthVersionMax="47" xr10:uidLastSave="{00000000-0000-0000-0000-000000000000}"/>
  <workbookProtection workbookAlgorithmName="SHA-512" workbookHashValue="ilWUAR4egS2bdHxMxAXU2iRb1t6cCEJ1E3dwvdgGT/6vuKYS0cTzRUjMdACUHYw0SCosNzAATMi0+6n2xpSvEg==" workbookSaltValue="+zRjZc583s66dIzZm+HTy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G85" i="4"/>
  <c r="E85" i="4"/>
  <c r="BB10" i="4"/>
  <c r="AT10" i="4"/>
  <c r="AL10" i="4"/>
  <c r="BB8" i="4"/>
  <c r="AT8" i="4"/>
  <c r="AL8" i="4"/>
  <c r="AD8" i="4"/>
  <c r="W8" i="4"/>
  <c r="P8" i="4"/>
  <c r="I8" i="4"/>
  <c r="B8"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<sst xmlns="http://schemas.openxmlformats.org/spreadsheetml/2006/main" count="228" uniqueCount="116">
  <si>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</si>
  <si>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</si>
  <si>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</si>
  <si>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</si>
  <si>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</si>
  <si>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</si>
  <si>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</si>
  <si>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</si>
  <si>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</si>
  <si>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</si>
  <si>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</si>
  <si>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</si>
  <si>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</si>
  <si>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</si>
  <si>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</si>
  <si>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</si>
  <si>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</si>
  <si>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</si>
  <si>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</si>
  <si>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</si>
  <si>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</si>
  <si>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</si>
  <si>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</si>
  <si>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</si>
  <si>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</si>
  <si>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</si>
  <si>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</si>
  <si>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</si>
  <si>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</si>
  <si>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</si>
  <si>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</si>
  <si>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</si>
  <si>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</si>
  <si>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</si>
  <si>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</si>
  <si>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</si>
  <si>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</si>
  <si>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</si>
  <si>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</si>
  <si>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</si>
  <si>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</si>
  <si>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</si>
  <si>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</si>
  <si>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</si>
  <si>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</si>
  <si>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</si>
  <si>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</si>
  <si>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</si>
  <si>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</si>
  <si>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</si>
  <si>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</si>
  <si>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</si>
  <si>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</si>
  <si>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</si>
  <si>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</si>
  <si>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</si>
  <si>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</si>
  <si>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</si>
  <si>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</si>
  <si>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</si>
  <si>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</si>
  <si>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</si>
  <si>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</si>
  <si>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</si>
  <si>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</si>
  <si>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</si>
  <si>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</si>
  <si>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</si>
  <si>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</si>
  <si>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</si>
  <si>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</si>
  <si>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</si>
  <si>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</si>
  <si>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</si>
  <si>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</si>
  <si>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</si>
  <si>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</si>
  <si>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</si>
  <si>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</si>
  <si>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</si>
  <si>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</si>
  <si>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</si>
  <si>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</si>
  <si>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</si>
  <si>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</si>
  <si>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</si>
  <si>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</si>
  <si>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</si>
  <si>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</si>
  <si>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</si>
  <si>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</si>
  <si>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</si>
  <si>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</si>
  <si>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</si>
  <si>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</si>
  <si>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</si>
  <si>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</si>
  <si>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</si>
  <si>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</si>
  <si>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</si>
  <si>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</si>
  <si>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</si>
  <si>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</si>
  <si>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</si>
  <si>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</si>
  <si>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</si>
  <si>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</si>
  <si>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</si>
  <si>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</si>
  <si>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</si>
  <si>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</si>
  <si>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</si>
  <si>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</si>
  <si>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が50%超えていること、「②管路経年化率」は土地区画整理事業で整備した配水管の移管を受けたたため若干割合が下がったものの50%を超えていることから、充分な更新投資ができていない。これは、経営の安定を優先的に考え、投資を抑制したためである。
・「③管路更新率」については、平成28年度より「清須市春日地区配水管路等耐震化計画」に基づき、配水管路網の耐震化事業に着手しており、これらの進捗を反映して改善されているものの、管路の耐用年数を考慮すると少なくとも2.5%程度まで引き上げる必要がある。</t>
    <rPh sb="37" eb="45">
      <t>トチクカクセイリジギョウ</t>
    </rPh>
    <rPh sb="46" eb="48">
      <t>セイビ</t>
    </rPh>
    <rPh sb="50" eb="53">
      <t>ハイスイカン</t>
    </rPh>
    <rPh sb="54" eb="56">
      <t>イカン</t>
    </rPh>
    <rPh sb="57" eb="58">
      <t>ウ</t>
    </rPh>
    <rPh sb="63" eb="65">
      <t>ジャッカン</t>
    </rPh>
    <rPh sb="65" eb="67">
      <t>ワリアイ</t>
    </rPh>
    <rPh sb="68" eb="69">
      <t>サ</t>
    </rPh>
    <rPh sb="223" eb="225">
      <t>カンロ</t>
    </rPh>
    <rPh sb="226" eb="230">
      <t>タイヨウネンスウ</t>
    </rPh>
    <rPh sb="231" eb="233">
      <t>コウリョ</t>
    </rPh>
    <rPh sb="236" eb="237">
      <t>スク</t>
    </rPh>
    <rPh sb="245" eb="247">
      <t>テイド</t>
    </rPh>
    <rPh sb="249" eb="250">
      <t>ヒ</t>
    </rPh>
    <rPh sb="251" eb="252">
      <t>ア</t>
    </rPh>
    <rPh sb="254" eb="256">
      <t>ヒツヨウ</t>
    </rPh>
    <phoneticPr fontId="4"/>
  </si>
  <si>
    <t>・単年度の経常収支は黒字を継続しており、収益的収支（損益計算書）上は健全な状態であるものの、投資とのバランスを大きく欠き、施設の老朽化が深刻な状況となっている。
・流動比率が低いことから更新投資に係る資金調達が課題であり、老朽化に比して十分な更新投資が行えていないことが経営上の課題である。
・更新事業の増加は、収益に与える影響も少なくなく、経営は次第に悪化していくと予想されることから、平成30年度に経営戦略を策定し、新たな企業債の借入、一般会計からの繰入、近隣事業体との事業統合、広域化の推進を視野に入れた経営の健全化を進めていく必要がある。なお、経営戦略は令和5年度に見直しを行う予定である。</t>
    <rPh sb="5" eb="7">
      <t>ケイジョウ</t>
    </rPh>
    <phoneticPr fontId="4"/>
  </si>
  <si>
    <t>・「①経常収支比率」は、115.97であり経営成績は良好である。また、「②累積欠損金比率」は欠損金が発生していないことを示している。
・「⑤料金回収率」は全国平均より高く、「⑥給水原価」は全国平均より低いため、一見すると健全であるように思われるものの、「⑥給水原価」が低いのは減価償却費の計上が抑えられているためである（「2. 老朽化の状況について」で詳述）。
・「④企業債残高対給水収益比率」は、平成8年度以降、企業債の借り入れを行っておらず、償還が進んでいるため、減少している。一方で、前述した「③流動比率」が目減りしているため、資金調達が課題である。令和3年度は微増しているものの、企業債の債務が減少したためであり、資金の減少は続いている。
・「⑦施設利用率」は、元々の配水能力が高い施設であり、給水区域内の人口変動や季節利用量によっても大きく左右されるものの、給水区域内に配水施設が1箇所のみであり、類似団体及び全国平均値を下回る利用率であるため、今後、施設規模について検討していく必要があると考える。
・「⑧有収率」は、毎事業年度95%以上となっており、高い捕捉率と言える。</t>
    <rPh sb="134" eb="135">
      <t>ヒク</t>
    </rPh>
    <rPh sb="278" eb="280">
      <t>レイワ</t>
    </rPh>
    <rPh sb="281" eb="283">
      <t>ネンド</t>
    </rPh>
    <rPh sb="284" eb="286">
      <t>ビゾウ</t>
    </rPh>
    <rPh sb="294" eb="297">
      <t>キギョウサイ</t>
    </rPh>
    <rPh sb="298" eb="300">
      <t>サイム</t>
    </rPh>
    <rPh sb="301" eb="303">
      <t>ゲンショウ</t>
    </rPh>
    <rPh sb="311" eb="313">
      <t>シキン</t>
    </rPh>
    <rPh sb="314" eb="316">
      <t>ゲンショウ</t>
    </rPh>
    <rPh sb="317" eb="318">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</si>
</sst>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0.52</c:v>
                </c:pt>
                <c:pt idx="1">
                  <c:v>0.59</c:v>
                </c:pt>
                <c:pt idx="2" formatCode="#,##0.00;&quot;△&quot;#,##0.00">
                  <c:v>0</c:v>
                </c:pt>
                <c:pt idx="3">
                  <c:v>1.46</c:v>
                </c:pt>
                <c:pt idx="4">
                  <c:v>1.25</c:v>
                </c:pt>
              </c:numCache>
            </c:numRef>
          </c:val>
          <c:extLst>
            <c:ext xmlns:c16="http://schemas.microsoft.com/office/drawing/2014/chart" uri="{C3380CC4-5D6E-409C-BE32-E72D297353CC}">
              <c16:uniqueId val="{00000000-C3B1-4369-923B-E909BA2D12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C3B1-4369-923B-E909BA2D12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45.99</c:v>
                </c:pt>
                <c:pt idx="1">
                  <c:v>46.33</c:v>
                </c:pt>
                <c:pt idx="2">
                  <c:v>44.61</c:v>
                </c:pt>
                <c:pt idx="3">
                  <c:v>46.39</c:v>
                </c:pt>
                <c:pt idx="4">
                  <c:v>46.25</c:v>
                </c:pt>
              </c:numCache>
            </c:numRef>
          </c:val>
          <c:extLst>
            <c:ext xmlns:c16="http://schemas.microsoft.com/office/drawing/2014/chart" uri="{C3380CC4-5D6E-409C-BE32-E72D297353CC}">
              <c16:uniqueId val="{00000000-41AE-4D41-80C3-F06315DC6B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41AE-4D41-80C3-F06315DC6B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96.4</c:v>
                </c:pt>
                <c:pt idx="1">
                  <c:v>95.94</c:v>
                </c:pt>
                <c:pt idx="2">
                  <c:v>96.35</c:v>
                </c:pt>
                <c:pt idx="3">
                  <c:v>95.22</c:v>
                </c:pt>
                <c:pt idx="4">
                  <c:v>95.86</c:v>
                </c:pt>
              </c:numCache>
            </c:numRef>
          </c:val>
          <c:extLst>
            <c:ext xmlns:c16="http://schemas.microsoft.com/office/drawing/2014/chart" uri="{C3380CC4-5D6E-409C-BE32-E72D297353CC}">
              <c16:uniqueId val="{00000000-6BF3-4395-AAD6-841C82C9AE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6BF3-4395-AAD6-841C82C9AE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116.74</c:v>
                </c:pt>
                <c:pt idx="1">
                  <c:v>110.42</c:v>
                </c:pt>
                <c:pt idx="2">
                  <c:v>108.91</c:v>
                </c:pt>
                <c:pt idx="3">
                  <c:v>112.3</c:v>
                </c:pt>
                <c:pt idx="4">
                  <c:v>115.97</c:v>
                </c:pt>
              </c:numCache>
            </c:numRef>
          </c:val>
          <c:extLst>
            <c:ext xmlns:c16="http://schemas.microsoft.com/office/drawing/2014/chart" uri="{C3380CC4-5D6E-409C-BE32-E72D297353CC}">
              <c16:uniqueId val="{00000000-1CE9-4732-B52B-22236C4586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1CE9-4732-B52B-22236C4586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54.04</c:v>
                </c:pt>
                <c:pt idx="1">
                  <c:v>54.56</c:v>
                </c:pt>
                <c:pt idx="2">
                  <c:v>55.24</c:v>
                </c:pt>
                <c:pt idx="3">
                  <c:v>55</c:v>
                </c:pt>
                <c:pt idx="4">
                  <c:v>51.62</c:v>
                </c:pt>
              </c:numCache>
            </c:numRef>
          </c:val>
          <c:extLst>
            <c:ext xmlns:c16="http://schemas.microsoft.com/office/drawing/2014/chart" uri="{C3380CC4-5D6E-409C-BE32-E72D297353CC}">
              <c16:uniqueId val="{00000000-09E6-4E1D-9578-264E08C25F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09E6-4E1D-9578-264E08C25F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56.88</c:v>
                </c:pt>
                <c:pt idx="1">
                  <c:v>50.91</c:v>
                </c:pt>
                <c:pt idx="2">
                  <c:v>61.74</c:v>
                </c:pt>
                <c:pt idx="3">
                  <c:v>61.48</c:v>
                </c:pt>
                <c:pt idx="4">
                  <c:v>56.04</c:v>
                </c:pt>
              </c:numCache>
            </c:numRef>
          </c:val>
          <c:extLst>
            <c:ext xmlns:c16="http://schemas.microsoft.com/office/drawing/2014/chart" uri="{C3380CC4-5D6E-409C-BE32-E72D297353CC}">
              <c16:uniqueId val="{00000000-C8F3-43B1-8E46-DC86B84B8E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C8F3-43B1-8E46-DC86B84B8E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40-4C36-BD3B-EC7AE4FB9E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DA40-4C36-BD3B-EC7AE4FB9E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257.37</c:v>
                </c:pt>
                <c:pt idx="1">
                  <c:v>264.45999999999998</c:v>
                </c:pt>
                <c:pt idx="2">
                  <c:v>180.24</c:v>
                </c:pt>
                <c:pt idx="3">
                  <c:v>129.69</c:v>
                </c:pt>
                <c:pt idx="4">
                  <c:v>133.84</c:v>
                </c:pt>
              </c:numCache>
            </c:numRef>
          </c:val>
          <c:extLst>
            <c:ext xmlns:c16="http://schemas.microsoft.com/office/drawing/2014/chart" uri="{C3380CC4-5D6E-409C-BE32-E72D297353CC}">
              <c16:uniqueId val="{00000000-8C60-4542-B1B2-6F430E174A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8C60-4542-B1B2-6F430E174A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179.67</c:v>
                </c:pt>
                <c:pt idx="1">
                  <c:v>153.16</c:v>
                </c:pt>
                <c:pt idx="2">
                  <c:v>131.84</c:v>
                </c:pt>
                <c:pt idx="3">
                  <c:v>102.99</c:v>
                </c:pt>
                <c:pt idx="4">
                  <c:v>67.900000000000006</c:v>
                </c:pt>
              </c:numCache>
            </c:numRef>
          </c:val>
          <c:extLst>
            <c:ext xmlns:c16="http://schemas.microsoft.com/office/drawing/2014/chart" uri="{C3380CC4-5D6E-409C-BE32-E72D297353CC}">
              <c16:uniqueId val="{00000000-8662-48D1-B7A4-E698C26BDC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8662-48D1-B7A4-E698C26BDC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118.04</c:v>
                </c:pt>
                <c:pt idx="1">
                  <c:v>111.04</c:v>
                </c:pt>
                <c:pt idx="2">
                  <c:v>109.25</c:v>
                </c:pt>
                <c:pt idx="3">
                  <c:v>112.81</c:v>
                </c:pt>
                <c:pt idx="4">
                  <c:v>116.98</c:v>
                </c:pt>
              </c:numCache>
            </c:numRef>
          </c:val>
          <c:extLst>
            <c:ext xmlns:c16="http://schemas.microsoft.com/office/drawing/2014/chart" uri="{C3380CC4-5D6E-409C-BE32-E72D297353CC}">
              <c16:uniqueId val="{00000000-1357-40AC-8A0C-BAE95BBBEA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1357-40AC-8A0C-BAE95BBBEA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155.47</c:v>
                </c:pt>
                <c:pt idx="1">
                  <c:v>164.35</c:v>
                </c:pt>
                <c:pt idx="2">
                  <c:v>163.46</c:v>
                </c:pt>
                <c:pt idx="3">
                  <c:v>151.71</c:v>
                </c:pt>
                <c:pt idx="4">
                  <c:v>151.52000000000001</c:v>
                </c:pt>
              </c:numCache>
            </c:numRef>
          </c:val>
          <c:extLst>
            <c:ext xmlns:c16="http://schemas.microsoft.com/office/drawing/2014/chart" uri="{C3380CC4-5D6E-409C-BE32-E72D297353CC}">
              <c16:uniqueId val="{00000000-1945-4F68-93EB-48382ECFF1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1945-4F68-93EB-48382ECFF1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愛知県　清須市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69300</v>
      </c>
      <c r="AM8" s="45"/>
      <c r="AN8" s="45"/>
      <c r="AO8" s="45"/>
      <c r="AP8" s="45"/>
      <c r="AQ8" s="45"/>
      <c r="AR8" s="45"/>
      <c r="AS8" s="45"/>
      <c r="AT8" s="46">
        <f>データ!$S$6</f>
        <v>17.350000000000001</v>
      </c>
      <c r="AU8" s="47"/>
      <c r="AV8" s="47"/>
      <c r="AW8" s="47"/>
      <c r="AX8" s="47"/>
      <c r="AY8" s="47"/>
      <c r="AZ8" s="47"/>
      <c r="BA8" s="47"/>
      <c r="BB8" s="48">
        <f>データ!$T$6</f>
        <v>3994.24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91.82</v>
      </c>
      <c r="J10" s="47"/>
      <c r="K10" s="47"/>
      <c r="L10" s="47"/>
      <c r="M10" s="47"/>
      <c r="N10" s="47"/>
      <c r="O10" s="81"/>
      <c r="P10" s="48">
        <f>データ!$P$6</f>
        <v>12.43</v>
      </c>
      <c r="Q10" s="48"/>
      <c r="R10" s="48"/>
      <c r="S10" s="48"/>
      <c r="T10" s="48"/>
      <c r="U10" s="48"/>
      <c r="V10" s="48"/>
      <c r="W10" s="45">
        <f>データ!$Q$6</f>
        <v>2425</v>
      </c>
      <c r="X10" s="45"/>
      <c r="Y10" s="45"/>
      <c r="Z10" s="45"/>
      <c r="AA10" s="45"/>
      <c r="AB10" s="45"/>
      <c r="AC10" s="45"/>
      <c r="AD10" s="2"/>
      <c r="AE10" s="2"/>
      <c r="AF10" s="2"/>
      <c r="AG10" s="2"/>
      <c r="AH10" s="2"/>
      <c r="AI10" s="2"/>
      <c r="AJ10" s="2"/>
      <c r="AK10" s="2"/>
      <c r="AL10" s="45">
        <f>データ!$U$6</f>
        <v>8382</v>
      </c>
      <c r="AM10" s="45"/>
      <c r="AN10" s="45"/>
      <c r="AO10" s="45"/>
      <c r="AP10" s="45"/>
      <c r="AQ10" s="45"/>
      <c r="AR10" s="45"/>
      <c r="AS10" s="45"/>
      <c r="AT10" s="46">
        <f>データ!$V$6</f>
        <v>4.01</v>
      </c>
      <c r="AU10" s="47"/>
      <c r="AV10" s="47"/>
      <c r="AW10" s="47"/>
      <c r="AX10" s="47"/>
      <c r="AY10" s="47"/>
      <c r="AZ10" s="47"/>
      <c r="BA10" s="47"/>
      <c r="BB10" s="48">
        <f>データ!$W$6</f>
        <v>2090.27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mNTzlzWEp/KV5Yjom7nvyQElgiLDs+hRa9xPJF9bO53pVtxCUoXJSQcMYsEBX6axpAGU0jwlb0svc2HRz2sug==" saltValue="yOvboc/SU2XguA2oIRrUx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232335</v>
      </c>
      <c r="D6" s="20">
        <f t="shared" si="3"/>
        <v>46</v>
      </c>
      <c r="E6" s="20">
        <f t="shared" si="3"/>
        <v>1</v>
      </c>
      <c r="F6" s="20">
        <f t="shared" si="3"/>
        <v>0</v>
      </c>
      <c r="G6" s="20">
        <f t="shared" si="3"/>
        <v>1</v>
      </c>
      <c r="H6" s="20" t="str">
        <f t="shared" si="3"/>
        <v>愛知県　清須市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91.82</v>
      </c>
      <c r="P6" s="21">
        <f t="shared" si="3"/>
        <v>12.43</v>
      </c>
      <c r="Q6" s="21">
        <f t="shared" si="3"/>
        <v>2425</v>
      </c>
      <c r="R6" s="21">
        <f t="shared" si="3"/>
        <v>69300</v>
      </c>
      <c r="S6" s="21">
        <f t="shared" si="3"/>
        <v>17.350000000000001</v>
      </c>
      <c r="T6" s="21">
        <f t="shared" si="3"/>
        <v>3994.24</v>
      </c>
      <c r="U6" s="21">
        <f t="shared" si="3"/>
        <v>8382</v>
      </c>
      <c r="V6" s="21">
        <f t="shared" si="3"/>
        <v>4.01</v>
      </c>
      <c r="W6" s="21">
        <f t="shared" si="3"/>
        <v>2090.27</v>
      </c>
      <c r="X6" s="22">
        <f>IF(X7="",NA(),X7)</f>
        <v>116.74</v>
      </c>
      <c r="Y6" s="22">
        <f t="shared" ref="Y6:AG6" si="4">IF(Y7="",NA(),Y7)</f>
        <v>110.42</v>
      </c>
      <c r="Z6" s="22">
        <f t="shared" si="4"/>
        <v>108.91</v>
      </c>
      <c r="AA6" s="22">
        <f t="shared" si="4"/>
        <v>112.3</v>
      </c>
      <c r="AB6" s="22">
        <f t="shared" si="4"/>
        <v>115.97</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257.37</v>
      </c>
      <c r="AU6" s="22">
        <f t="shared" ref="AU6:BC6" si="6">IF(AU7="",NA(),AU7)</f>
        <v>264.45999999999998</v>
      </c>
      <c r="AV6" s="22">
        <f t="shared" si="6"/>
        <v>180.24</v>
      </c>
      <c r="AW6" s="22">
        <f t="shared" si="6"/>
        <v>129.69</v>
      </c>
      <c r="AX6" s="22">
        <f t="shared" si="6"/>
        <v>133.84</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179.67</v>
      </c>
      <c r="BF6" s="22">
        <f t="shared" ref="BF6:BN6" si="7">IF(BF7="",NA(),BF7)</f>
        <v>153.16</v>
      </c>
      <c r="BG6" s="22">
        <f t="shared" si="7"/>
        <v>131.84</v>
      </c>
      <c r="BH6" s="22">
        <f t="shared" si="7"/>
        <v>102.99</v>
      </c>
      <c r="BI6" s="22">
        <f t="shared" si="7"/>
        <v>67.900000000000006</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118.04</v>
      </c>
      <c r="BQ6" s="22">
        <f t="shared" ref="BQ6:BY6" si="8">IF(BQ7="",NA(),BQ7)</f>
        <v>111.04</v>
      </c>
      <c r="BR6" s="22">
        <f t="shared" si="8"/>
        <v>109.25</v>
      </c>
      <c r="BS6" s="22">
        <f t="shared" si="8"/>
        <v>112.81</v>
      </c>
      <c r="BT6" s="22">
        <f t="shared" si="8"/>
        <v>116.98</v>
      </c>
      <c r="BU6" s="22">
        <f t="shared" si="8"/>
        <v>87.51</v>
      </c>
      <c r="BV6" s="22">
        <f t="shared" si="8"/>
        <v>84.77</v>
      </c>
      <c r="BW6" s="22">
        <f t="shared" si="8"/>
        <v>87.11</v>
      </c>
      <c r="BX6" s="22">
        <f t="shared" si="8"/>
        <v>82.78</v>
      </c>
      <c r="BY6" s="22">
        <f t="shared" si="8"/>
        <v>84.82</v>
      </c>
      <c r="BZ6" s="21" t="str">
        <f>IF(BZ7="","",IF(BZ7="-","【-】","【"&amp;SUBSTITUTE(TEXT(BZ7,"#,##0.00"),"-","△")&amp;"】"))</f>
        <v>【102.35】</v>
      </c>
      <c r="CA6" s="22">
        <f>IF(CA7="",NA(),CA7)</f>
        <v>155.47</v>
      </c>
      <c r="CB6" s="22">
        <f t="shared" ref="CB6:CJ6" si="9">IF(CB7="",NA(),CB7)</f>
        <v>164.35</v>
      </c>
      <c r="CC6" s="22">
        <f t="shared" si="9"/>
        <v>163.46</v>
      </c>
      <c r="CD6" s="22">
        <f t="shared" si="9"/>
        <v>151.71</v>
      </c>
      <c r="CE6" s="22">
        <f t="shared" si="9"/>
        <v>151.52000000000001</v>
      </c>
      <c r="CF6" s="22">
        <f t="shared" si="9"/>
        <v>218.42</v>
      </c>
      <c r="CG6" s="22">
        <f t="shared" si="9"/>
        <v>227.27</v>
      </c>
      <c r="CH6" s="22">
        <f t="shared" si="9"/>
        <v>223.98</v>
      </c>
      <c r="CI6" s="22">
        <f t="shared" si="9"/>
        <v>225.09</v>
      </c>
      <c r="CJ6" s="22">
        <f t="shared" si="9"/>
        <v>224.82</v>
      </c>
      <c r="CK6" s="21" t="str">
        <f>IF(CK7="","",IF(CK7="-","【-】","【"&amp;SUBSTITUTE(TEXT(CK7,"#,##0.00"),"-","△")&amp;"】"))</f>
        <v>【167.74】</v>
      </c>
      <c r="CL6" s="22">
        <f>IF(CL7="",NA(),CL7)</f>
        <v>45.99</v>
      </c>
      <c r="CM6" s="22">
        <f t="shared" ref="CM6:CU6" si="10">IF(CM7="",NA(),CM7)</f>
        <v>46.33</v>
      </c>
      <c r="CN6" s="22">
        <f t="shared" si="10"/>
        <v>44.61</v>
      </c>
      <c r="CO6" s="22">
        <f t="shared" si="10"/>
        <v>46.39</v>
      </c>
      <c r="CP6" s="22">
        <f t="shared" si="10"/>
        <v>46.25</v>
      </c>
      <c r="CQ6" s="22">
        <f t="shared" si="10"/>
        <v>50.24</v>
      </c>
      <c r="CR6" s="22">
        <f t="shared" si="10"/>
        <v>50.29</v>
      </c>
      <c r="CS6" s="22">
        <f t="shared" si="10"/>
        <v>49.64</v>
      </c>
      <c r="CT6" s="22">
        <f t="shared" si="10"/>
        <v>49.38</v>
      </c>
      <c r="CU6" s="22">
        <f t="shared" si="10"/>
        <v>50.09</v>
      </c>
      <c r="CV6" s="21" t="str">
        <f>IF(CV7="","",IF(CV7="-","【-】","【"&amp;SUBSTITUTE(TEXT(CV7,"#,##0.00"),"-","△")&amp;"】"))</f>
        <v>【60.29】</v>
      </c>
      <c r="CW6" s="22">
        <f>IF(CW7="",NA(),CW7)</f>
        <v>96.4</v>
      </c>
      <c r="CX6" s="22">
        <f t="shared" ref="CX6:DF6" si="11">IF(CX7="",NA(),CX7)</f>
        <v>95.94</v>
      </c>
      <c r="CY6" s="22">
        <f t="shared" si="11"/>
        <v>96.35</v>
      </c>
      <c r="CZ6" s="22">
        <f t="shared" si="11"/>
        <v>95.22</v>
      </c>
      <c r="DA6" s="22">
        <f t="shared" si="11"/>
        <v>95.86</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54.04</v>
      </c>
      <c r="DI6" s="22">
        <f t="shared" ref="DI6:DQ6" si="12">IF(DI7="",NA(),DI7)</f>
        <v>54.56</v>
      </c>
      <c r="DJ6" s="22">
        <f t="shared" si="12"/>
        <v>55.24</v>
      </c>
      <c r="DK6" s="22">
        <f t="shared" si="12"/>
        <v>55</v>
      </c>
      <c r="DL6" s="22">
        <f t="shared" si="12"/>
        <v>51.62</v>
      </c>
      <c r="DM6" s="22">
        <f t="shared" si="12"/>
        <v>45.14</v>
      </c>
      <c r="DN6" s="22">
        <f t="shared" si="12"/>
        <v>45.85</v>
      </c>
      <c r="DO6" s="22">
        <f t="shared" si="12"/>
        <v>47.31</v>
      </c>
      <c r="DP6" s="22">
        <f t="shared" si="12"/>
        <v>47.5</v>
      </c>
      <c r="DQ6" s="22">
        <f t="shared" si="12"/>
        <v>48.41</v>
      </c>
      <c r="DR6" s="21" t="str">
        <f>IF(DR7="","",IF(DR7="-","【-】","【"&amp;SUBSTITUTE(TEXT(DR7,"#,##0.00"),"-","△")&amp;"】"))</f>
        <v>【50.88】</v>
      </c>
      <c r="DS6" s="22">
        <f>IF(DS7="",NA(),DS7)</f>
        <v>56.88</v>
      </c>
      <c r="DT6" s="22">
        <f t="shared" ref="DT6:EB6" si="13">IF(DT7="",NA(),DT7)</f>
        <v>50.91</v>
      </c>
      <c r="DU6" s="22">
        <f t="shared" si="13"/>
        <v>61.74</v>
      </c>
      <c r="DV6" s="22">
        <f t="shared" si="13"/>
        <v>61.48</v>
      </c>
      <c r="DW6" s="22">
        <f t="shared" si="13"/>
        <v>56.04</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0.52</v>
      </c>
      <c r="EE6" s="22">
        <f t="shared" ref="EE6:EM6" si="14">IF(EE7="",NA(),EE7)</f>
        <v>0.59</v>
      </c>
      <c r="EF6" s="21">
        <f t="shared" si="14"/>
        <v>0</v>
      </c>
      <c r="EG6" s="22">
        <f t="shared" si="14"/>
        <v>1.46</v>
      </c>
      <c r="EH6" s="22">
        <f t="shared" si="14"/>
        <v>1.25</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232335</v>
      </c>
      <c r="D7" s="24">
        <v>46</v>
      </c>
      <c r="E7" s="24">
        <v>1</v>
      </c>
      <c r="F7" s="24">
        <v>0</v>
      </c>
      <c r="G7" s="24">
        <v>1</v>
      </c>
      <c r="H7" s="24" t="s">
        <v>93</v>
      </c>
      <c r="I7" s="24" t="s">
        <v>94</v>
      </c>
      <c r="J7" s="24" t="s">
        <v>95</v>
      </c>
      <c r="K7" s="24" t="s">
        <v>96</v>
      </c>
      <c r="L7" s="24" t="s">
        <v>97</v>
      </c>
      <c r="M7" s="24" t="s">
        <v>98</v>
      </c>
      <c r="N7" s="25" t="s">
        <v>99</v>
      </c>
      <c r="O7" s="25">
        <v>91.82</v>
      </c>
      <c r="P7" s="25">
        <v>12.43</v>
      </c>
      <c r="Q7" s="25">
        <v>2425</v>
      </c>
      <c r="R7" s="25">
        <v>69300</v>
      </c>
      <c r="S7" s="25">
        <v>17.350000000000001</v>
      </c>
      <c r="T7" s="25">
        <v>3994.24</v>
      </c>
      <c r="U7" s="25">
        <v>8382</v>
      </c>
      <c r="V7" s="25">
        <v>4.01</v>
      </c>
      <c r="W7" s="25">
        <v>2090.27</v>
      </c>
      <c r="X7" s="25">
        <v>116.74</v>
      </c>
      <c r="Y7" s="25">
        <v>110.42</v>
      </c>
      <c r="Z7" s="25">
        <v>108.91</v>
      </c>
      <c r="AA7" s="25">
        <v>112.3</v>
      </c>
      <c r="AB7" s="25">
        <v>115.97</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257.37</v>
      </c>
      <c r="AU7" s="25">
        <v>264.45999999999998</v>
      </c>
      <c r="AV7" s="25">
        <v>180.24</v>
      </c>
      <c r="AW7" s="25">
        <v>129.69</v>
      </c>
      <c r="AX7" s="25">
        <v>133.84</v>
      </c>
      <c r="AY7" s="25">
        <v>293.23</v>
      </c>
      <c r="AZ7" s="25">
        <v>300.14</v>
      </c>
      <c r="BA7" s="25">
        <v>301.04000000000002</v>
      </c>
      <c r="BB7" s="25">
        <v>305.08</v>
      </c>
      <c r="BC7" s="25">
        <v>305.33999999999997</v>
      </c>
      <c r="BD7" s="25">
        <v>261.51</v>
      </c>
      <c r="BE7" s="25">
        <v>179.67</v>
      </c>
      <c r="BF7" s="25">
        <v>153.16</v>
      </c>
      <c r="BG7" s="25">
        <v>131.84</v>
      </c>
      <c r="BH7" s="25">
        <v>102.99</v>
      </c>
      <c r="BI7" s="25">
        <v>67.900000000000006</v>
      </c>
      <c r="BJ7" s="25">
        <v>542.29999999999995</v>
      </c>
      <c r="BK7" s="25">
        <v>566.65</v>
      </c>
      <c r="BL7" s="25">
        <v>551.62</v>
      </c>
      <c r="BM7" s="25">
        <v>585.59</v>
      </c>
      <c r="BN7" s="25">
        <v>561.34</v>
      </c>
      <c r="BO7" s="25">
        <v>265.16000000000003</v>
      </c>
      <c r="BP7" s="25">
        <v>118.04</v>
      </c>
      <c r="BQ7" s="25">
        <v>111.04</v>
      </c>
      <c r="BR7" s="25">
        <v>109.25</v>
      </c>
      <c r="BS7" s="25">
        <v>112.81</v>
      </c>
      <c r="BT7" s="25">
        <v>116.98</v>
      </c>
      <c r="BU7" s="25">
        <v>87.51</v>
      </c>
      <c r="BV7" s="25">
        <v>84.77</v>
      </c>
      <c r="BW7" s="25">
        <v>87.11</v>
      </c>
      <c r="BX7" s="25">
        <v>82.78</v>
      </c>
      <c r="BY7" s="25">
        <v>84.82</v>
      </c>
      <c r="BZ7" s="25">
        <v>102.35</v>
      </c>
      <c r="CA7" s="25">
        <v>155.47</v>
      </c>
      <c r="CB7" s="25">
        <v>164.35</v>
      </c>
      <c r="CC7" s="25">
        <v>163.46</v>
      </c>
      <c r="CD7" s="25">
        <v>151.71</v>
      </c>
      <c r="CE7" s="25">
        <v>151.52000000000001</v>
      </c>
      <c r="CF7" s="25">
        <v>218.42</v>
      </c>
      <c r="CG7" s="25">
        <v>227.27</v>
      </c>
      <c r="CH7" s="25">
        <v>223.98</v>
      </c>
      <c r="CI7" s="25">
        <v>225.09</v>
      </c>
      <c r="CJ7" s="25">
        <v>224.82</v>
      </c>
      <c r="CK7" s="25">
        <v>167.74</v>
      </c>
      <c r="CL7" s="25">
        <v>45.99</v>
      </c>
      <c r="CM7" s="25">
        <v>46.33</v>
      </c>
      <c r="CN7" s="25">
        <v>44.61</v>
      </c>
      <c r="CO7" s="25">
        <v>46.39</v>
      </c>
      <c r="CP7" s="25">
        <v>46.25</v>
      </c>
      <c r="CQ7" s="25">
        <v>50.24</v>
      </c>
      <c r="CR7" s="25">
        <v>50.29</v>
      </c>
      <c r="CS7" s="25">
        <v>49.64</v>
      </c>
      <c r="CT7" s="25">
        <v>49.38</v>
      </c>
      <c r="CU7" s="25">
        <v>50.09</v>
      </c>
      <c r="CV7" s="25">
        <v>60.29</v>
      </c>
      <c r="CW7" s="25">
        <v>96.4</v>
      </c>
      <c r="CX7" s="25">
        <v>95.94</v>
      </c>
      <c r="CY7" s="25">
        <v>96.35</v>
      </c>
      <c r="CZ7" s="25">
        <v>95.22</v>
      </c>
      <c r="DA7" s="25">
        <v>95.86</v>
      </c>
      <c r="DB7" s="25">
        <v>78.650000000000006</v>
      </c>
      <c r="DC7" s="25">
        <v>77.73</v>
      </c>
      <c r="DD7" s="25">
        <v>78.09</v>
      </c>
      <c r="DE7" s="25">
        <v>78.010000000000005</v>
      </c>
      <c r="DF7" s="25">
        <v>77.599999999999994</v>
      </c>
      <c r="DG7" s="25">
        <v>90.12</v>
      </c>
      <c r="DH7" s="25">
        <v>54.04</v>
      </c>
      <c r="DI7" s="25">
        <v>54.56</v>
      </c>
      <c r="DJ7" s="25">
        <v>55.24</v>
      </c>
      <c r="DK7" s="25">
        <v>55</v>
      </c>
      <c r="DL7" s="25">
        <v>51.62</v>
      </c>
      <c r="DM7" s="25">
        <v>45.14</v>
      </c>
      <c r="DN7" s="25">
        <v>45.85</v>
      </c>
      <c r="DO7" s="25">
        <v>47.31</v>
      </c>
      <c r="DP7" s="25">
        <v>47.5</v>
      </c>
      <c r="DQ7" s="25">
        <v>48.41</v>
      </c>
      <c r="DR7" s="25">
        <v>50.88</v>
      </c>
      <c r="DS7" s="25">
        <v>56.88</v>
      </c>
      <c r="DT7" s="25">
        <v>50.91</v>
      </c>
      <c r="DU7" s="25">
        <v>61.74</v>
      </c>
      <c r="DV7" s="25">
        <v>61.48</v>
      </c>
      <c r="DW7" s="25">
        <v>56.04</v>
      </c>
      <c r="DX7" s="25">
        <v>13.58</v>
      </c>
      <c r="DY7" s="25">
        <v>14.13</v>
      </c>
      <c r="DZ7" s="25">
        <v>16.77</v>
      </c>
      <c r="EA7" s="25">
        <v>17.399999999999999</v>
      </c>
      <c r="EB7" s="25">
        <v>18.64</v>
      </c>
      <c r="EC7" s="25">
        <v>22.3</v>
      </c>
      <c r="ED7" s="25">
        <v>0.52</v>
      </c>
      <c r="EE7" s="25">
        <v>0.59</v>
      </c>
      <c r="EF7" s="25">
        <v>0</v>
      </c>
      <c r="EG7" s="25">
        <v>1.46</v>
      </c>
      <c r="EH7" s="25">
        <v>1.25</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2023-01-30T00:19:21Z</cp:lastPrinted>
  <dcterms:created xsi:type="dcterms:W3CDTF">2022-12-01T01:00:19Z</dcterms:created>
  <dcterms:modified xsi:type="dcterms:W3CDTF">2023-01-31T08:32:45Z</dcterms:modified>
  <cp:category/>
</cp:coreProperties>
</file>