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4簡易水道\"/>
    </mc:Choice>
  </mc:AlternateContent>
  <xr:revisionPtr revIDLastSave="0" documentId="13_ncr:1_{4EB8DED0-64FA-459E-9756-62FEF73E663F}" xr6:coauthVersionLast="47" xr6:coauthVersionMax="47" xr10:uidLastSave="{00000000-0000-0000-0000-000000000000}"/>
  <workbookProtection workbookAlgorithmName="SHA-512" workbookHashValue="juJxZSTJcCYmwaG3u0VauoNstw9zrnqt3zTKg4zPAsIiT1IpBrib5cVSmqIMF+Yxt6dIK+T9Ln+bCq5jrIC4Dg==" workbookSaltValue="1pVehs/GB7Vv2AQ133crsQ==" workbookSpinCount="100000" lockStructure="1"/>
  <bookViews>
    <workbookView xWindow="-110" yWindow="-110" windowWidth="22780" windowHeight="146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8" i="4"/>
  <c r="AD8" i="4"/>
  <c r="W8" i="4"/>
  <c r="B8" i="4"/>
  <c r="B6" i="4"/>
</calcChain>
</file>

<file path=xl/sharedStrings.xml><?xml version="1.0" encoding="utf-8"?>
<sst xmlns="http://schemas.openxmlformats.org/spreadsheetml/2006/main" count="232" uniqueCount="114">
  <si>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</si>
  <si>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</si>
  <si>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</si>
  <si>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</si>
  <si>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</si>
  <si>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</si>
  <si>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</si>
  <si>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</si>
  <si>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</si>
  <si>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</si>
  <si>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</si>
  <si>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</si>
  <si>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</si>
  <si>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</si>
  <si>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</si>
  <si>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</si>
  <si>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</si>
  <si>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</si>
  <si>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</si>
  <si>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</si>
  <si>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</si>
  <si>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</si>
  <si>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</si>
  <si>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</si>
  <si>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</si>
  <si>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</si>
  <si>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</si>
  <si>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</si>
  <si>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</si>
  <si>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</si>
  <si>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</si>
  <si>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</si>
  <si>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</si>
  <si>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</si>
  <si>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</si>
  <si>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</si>
  <si>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</si>
  <si>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</si>
  <si>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</si>
  <si>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</si>
  <si>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</si>
  <si>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</si>
  <si>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</si>
  <si>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</si>
  <si>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</si>
  <si>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</si>
  <si>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</si>
  <si>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</si>
  <si>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</si>
  <si>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</si>
  <si>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</si>
  <si>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</si>
  <si>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</si>
  <si>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</si>
  <si>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</si>
  <si>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</si>
  <si>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</si>
  <si>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</si>
  <si>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</si>
  <si>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</si>
  <si>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</si>
  <si>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</si>
  <si>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</si>
  <si>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</si>
  <si>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</si>
  <si>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</si>
  <si>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</si>
  <si>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</si>
  <si>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</si>
  <si>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</si>
  <si>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</si>
  <si>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</si>
  <si>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</si>
  <si>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</si>
  <si>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</si>
  <si>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</si>
  <si>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</si>
  <si>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</si>
  <si>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</si>
  <si>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</si>
  <si>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</si>
  <si>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</si>
  <si>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</si>
  <si>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</si>
  <si>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</si>
  <si>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</si>
  <si>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</si>
  <si>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</si>
  <si>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</si>
  <si>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</si>
  <si>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</si>
  <si>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</si>
  <si>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</si>
  <si>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</si>
  <si>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</si>
  <si>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</si>
  <si>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</si>
  <si>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</si>
  <si>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</si>
  <si>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</si>
  <si>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</si>
  <si>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</si>
  <si>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</si>
  <si>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</si>
  <si>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</si>
  <si>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</si>
  <si>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</si>
  <si>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</si>
  <si>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</si>
  <si>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</si>
  <si>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</si>
  <si>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少子化、高齢化による給水人口の減少が進むものと考えられることから、料金収入の増加は見込めないため、施設維持管理の効率化、最適化による更なる歳出の削減及び給水人口の減少下における収入確保対策を講じなければならない。　　　　　令和５年度の公営企業法適用により、事業の状況把握及び分析から経営の見直しを行い、老朽化対策の計画的実施と有収率の向上に努める必要がある。 　なお、経営戦略については令和２年度に策定し、公営企業法適用化後の見直し予定である。</t>
    <rPh sb="1" eb="3">
      <t>コンゴ</t>
    </rPh>
    <rPh sb="4" eb="7">
      <t>ショウシカ</t>
    </rPh>
    <rPh sb="8" eb="11">
      <t>コウレイカ</t>
    </rPh>
    <rPh sb="14" eb="16">
      <t>キュウスイ</t>
    </rPh>
    <rPh sb="16" eb="18">
      <t>ジンコウ</t>
    </rPh>
    <rPh sb="19" eb="21">
      <t>ゲンショウ</t>
    </rPh>
    <rPh sb="22" eb="23">
      <t>スス</t>
    </rPh>
    <rPh sb="27" eb="28">
      <t>カンガ</t>
    </rPh>
    <rPh sb="37" eb="39">
      <t>リョウキン</t>
    </rPh>
    <rPh sb="39" eb="41">
      <t>シュウニュウ</t>
    </rPh>
    <rPh sb="42" eb="44">
      <t>ゾウカ</t>
    </rPh>
    <rPh sb="45" eb="47">
      <t>ミコ</t>
    </rPh>
    <rPh sb="53" eb="55">
      <t>シセツ</t>
    </rPh>
    <rPh sb="55" eb="57">
      <t>イジ</t>
    </rPh>
    <rPh sb="57" eb="59">
      <t>カンリ</t>
    </rPh>
    <rPh sb="60" eb="63">
      <t>コウリツカ</t>
    </rPh>
    <rPh sb="64" eb="67">
      <t>サイテキカ</t>
    </rPh>
    <rPh sb="70" eb="71">
      <t>サラ</t>
    </rPh>
    <rPh sb="73" eb="75">
      <t>サイシュツ</t>
    </rPh>
    <rPh sb="76" eb="78">
      <t>サクゲン</t>
    </rPh>
    <rPh sb="78" eb="79">
      <t>オヨ</t>
    </rPh>
    <rPh sb="80" eb="82">
      <t>キュウスイ</t>
    </rPh>
    <rPh sb="82" eb="84">
      <t>ジンコウ</t>
    </rPh>
    <rPh sb="85" eb="87">
      <t>ゲンショウ</t>
    </rPh>
    <rPh sb="87" eb="88">
      <t>カ</t>
    </rPh>
    <rPh sb="92" eb="94">
      <t>シュウニュウ</t>
    </rPh>
    <rPh sb="94" eb="96">
      <t>カクホ</t>
    </rPh>
    <rPh sb="96" eb="98">
      <t>タイサク</t>
    </rPh>
    <rPh sb="99" eb="100">
      <t>コウ</t>
    </rPh>
    <rPh sb="115" eb="117">
      <t>レイワ</t>
    </rPh>
    <rPh sb="118" eb="119">
      <t>ネン</t>
    </rPh>
    <rPh sb="119" eb="120">
      <t>ド</t>
    </rPh>
    <rPh sb="121" eb="123">
      <t>コウエイ</t>
    </rPh>
    <rPh sb="123" eb="125">
      <t>キギョウ</t>
    </rPh>
    <rPh sb="125" eb="126">
      <t>ホウ</t>
    </rPh>
    <rPh sb="126" eb="128">
      <t>テキヨウ</t>
    </rPh>
    <rPh sb="132" eb="134">
      <t>ジギョウ</t>
    </rPh>
    <rPh sb="135" eb="137">
      <t>ジョウキョウ</t>
    </rPh>
    <rPh sb="137" eb="139">
      <t>ハアク</t>
    </rPh>
    <rPh sb="139" eb="140">
      <t>オヨ</t>
    </rPh>
    <rPh sb="141" eb="143">
      <t>ブンセキ</t>
    </rPh>
    <rPh sb="145" eb="147">
      <t>ケイエイ</t>
    </rPh>
    <rPh sb="148" eb="150">
      <t>ミナオ</t>
    </rPh>
    <rPh sb="152" eb="153">
      <t>オコナ</t>
    </rPh>
    <rPh sb="155" eb="158">
      <t>ロウキュウカ</t>
    </rPh>
    <rPh sb="158" eb="160">
      <t>タイサク</t>
    </rPh>
    <rPh sb="161" eb="164">
      <t>ケイカクテキ</t>
    </rPh>
    <rPh sb="164" eb="166">
      <t>ジッシ</t>
    </rPh>
    <rPh sb="167" eb="170">
      <t>ユウシュウリツ</t>
    </rPh>
    <rPh sb="171" eb="173">
      <t>コウジョウ</t>
    </rPh>
    <rPh sb="174" eb="175">
      <t>ツト</t>
    </rPh>
    <rPh sb="177" eb="179">
      <t>ヒツヨウ</t>
    </rPh>
    <rPh sb="188" eb="190">
      <t>ケイエイ</t>
    </rPh>
    <rPh sb="190" eb="192">
      <t>センリャク</t>
    </rPh>
    <rPh sb="197" eb="199">
      <t>レイワ</t>
    </rPh>
    <rPh sb="200" eb="201">
      <t>ネン</t>
    </rPh>
    <rPh sb="201" eb="202">
      <t>ド</t>
    </rPh>
    <rPh sb="203" eb="205">
      <t>サクテイ</t>
    </rPh>
    <rPh sb="207" eb="209">
      <t>コウエイ</t>
    </rPh>
    <rPh sb="209" eb="211">
      <t>キギョウ</t>
    </rPh>
    <rPh sb="211" eb="212">
      <t>ホウ</t>
    </rPh>
    <rPh sb="212" eb="213">
      <t>テキ</t>
    </rPh>
    <rPh sb="213" eb="214">
      <t>ヨウ</t>
    </rPh>
    <rPh sb="214" eb="215">
      <t>カ</t>
    </rPh>
    <rPh sb="215" eb="216">
      <t>ゴ</t>
    </rPh>
    <rPh sb="217" eb="219">
      <t>ミナオ</t>
    </rPh>
    <rPh sb="220" eb="222">
      <t>ヨテイ</t>
    </rPh>
    <phoneticPr fontId="4"/>
  </si>
  <si>
    <t>①収益的収支比率…過疎化による給水人口の減少が進んでいるため使用料収入は減少傾向である。　　前年度より収益的収支比率が低下した理由としては、前年度繰越金収入が大幅に減少したことが要因であるが、年々低下している使用料収入を向上させる努力が必要な時期であると考えている。
④企業債残高対給水収益比率…元金償還額に対し新規の地方債借入が少ないことから企業債残高が減少し、前年度に比べ微減した。　　　　　　　　　　　　　　　　　　⑤料金回収率…配水管路の老朽化等による漏水量が年々増加しており、漏水調査等行い適宜修繕しているものの回復には至らず、有収水量の減少が給水単価、給水原価に影響し低下した。　　　　　　　　　　　　⑥給水原価…施設維持管理費用、公営企業法適用化費用など支出額は増加したが、有収水量の減少の影響が大きいため給水原価が上昇する結果となった。　　　　　　　　　　　　　　　　⑦施設利用率…給水人口減少により使用水量は減少しているが、漏水量の増加などにより、施設利用率は増大した。　　　　　　　　　　　　　　　　　　　　　⑧有収率…給水人口の減少により有収水量は減少しているものの、配水管路の老朽化、冬季の漏水など年間配水量が増加したため、有収率は減少する結果となった。</t>
    <rPh sb="1" eb="4">
      <t>シュウエキテキ</t>
    </rPh>
    <rPh sb="4" eb="6">
      <t>シュウシ</t>
    </rPh>
    <rPh sb="6" eb="8">
      <t>ヒリツ</t>
    </rPh>
    <rPh sb="15" eb="17">
      <t>キュウスイ</t>
    </rPh>
    <rPh sb="17" eb="19">
      <t>ジンコウ</t>
    </rPh>
    <rPh sb="20" eb="22">
      <t>ゲンショウ</t>
    </rPh>
    <rPh sb="23" eb="24">
      <t>スス</t>
    </rPh>
    <rPh sb="135" eb="137">
      <t>キギョウ</t>
    </rPh>
    <rPh sb="137" eb="138">
      <t>サイ</t>
    </rPh>
    <rPh sb="138" eb="140">
      <t>ザンダカ</t>
    </rPh>
    <rPh sb="140" eb="141">
      <t>タイ</t>
    </rPh>
    <rPh sb="141" eb="143">
      <t>キュウスイ</t>
    </rPh>
    <rPh sb="143" eb="145">
      <t>シュウエキ</t>
    </rPh>
    <rPh sb="145" eb="147">
      <t>ヒリツ</t>
    </rPh>
    <rPh sb="148" eb="150">
      <t>ガンキン</t>
    </rPh>
    <rPh sb="150" eb="152">
      <t>ショウカン</t>
    </rPh>
    <rPh sb="152" eb="153">
      <t>ガク</t>
    </rPh>
    <rPh sb="154" eb="155">
      <t>タイ</t>
    </rPh>
    <rPh sb="156" eb="158">
      <t>シンキ</t>
    </rPh>
    <rPh sb="159" eb="162">
      <t>チホウサイ</t>
    </rPh>
    <rPh sb="162" eb="164">
      <t>カリイレ</t>
    </rPh>
    <rPh sb="165" eb="166">
      <t>スク</t>
    </rPh>
    <rPh sb="172" eb="174">
      <t>キギョウ</t>
    </rPh>
    <rPh sb="174" eb="175">
      <t>サイ</t>
    </rPh>
    <rPh sb="175" eb="177">
      <t>ザンダカ</t>
    </rPh>
    <rPh sb="178" eb="180">
      <t>ゲンショウ</t>
    </rPh>
    <rPh sb="182" eb="185">
      <t>ゼンネンド</t>
    </rPh>
    <rPh sb="186" eb="187">
      <t>クラ</t>
    </rPh>
    <rPh sb="212" eb="214">
      <t>リョウキン</t>
    </rPh>
    <rPh sb="214" eb="216">
      <t>カイシュウ</t>
    </rPh>
    <rPh sb="216" eb="217">
      <t>リツ</t>
    </rPh>
    <rPh sb="218" eb="220">
      <t>ハイスイ</t>
    </rPh>
    <rPh sb="220" eb="222">
      <t>カンロ</t>
    </rPh>
    <rPh sb="223" eb="226">
      <t>ロウキュウカ</t>
    </rPh>
    <rPh sb="226" eb="227">
      <t>トウ</t>
    </rPh>
    <rPh sb="230" eb="232">
      <t>ロウスイ</t>
    </rPh>
    <rPh sb="232" eb="233">
      <t>リョウ</t>
    </rPh>
    <rPh sb="234" eb="236">
      <t>ネンネン</t>
    </rPh>
    <rPh sb="236" eb="238">
      <t>ゾウカ</t>
    </rPh>
    <rPh sb="243" eb="247">
      <t>ロウスイチョウサ</t>
    </rPh>
    <rPh sb="247" eb="248">
      <t>トウ</t>
    </rPh>
    <rPh sb="248" eb="249">
      <t>オコナ</t>
    </rPh>
    <rPh sb="250" eb="252">
      <t>テキギ</t>
    </rPh>
    <rPh sb="252" eb="254">
      <t>シュウゼン</t>
    </rPh>
    <rPh sb="261" eb="263">
      <t>カイフク</t>
    </rPh>
    <rPh sb="265" eb="266">
      <t>イタ</t>
    </rPh>
    <rPh sb="279" eb="281">
      <t>ユウシュウ</t>
    </rPh>
    <rPh sb="284" eb="286">
      <t>ゲンカ</t>
    </rPh>
    <rPh sb="287" eb="289">
      <t>エイキョウ</t>
    </rPh>
    <rPh sb="317" eb="319">
      <t>カンリ</t>
    </rPh>
    <rPh sb="319" eb="321">
      <t>ヒヨウ</t>
    </rPh>
    <rPh sb="323" eb="325">
      <t>カイシュウ</t>
    </rPh>
    <rPh sb="325" eb="326">
      <t>リツ</t>
    </rPh>
    <rPh sb="330" eb="332">
      <t>ヒヨウ</t>
    </rPh>
    <rPh sb="334" eb="337">
      <t>シシュツガク</t>
    </rPh>
    <rPh sb="352" eb="354">
      <t>エイキョウ</t>
    </rPh>
    <rPh sb="355" eb="356">
      <t>オオ</t>
    </rPh>
    <rPh sb="360" eb="362">
      <t>キュウスイ</t>
    </rPh>
    <rPh sb="362" eb="364">
      <t>ゲンカ</t>
    </rPh>
    <rPh sb="365" eb="367">
      <t>ジョウショウ</t>
    </rPh>
    <rPh sb="369" eb="371">
      <t>ケッカ</t>
    </rPh>
    <rPh sb="393" eb="395">
      <t>シセツ</t>
    </rPh>
    <rPh sb="395" eb="397">
      <t>リヨウ</t>
    </rPh>
    <rPh sb="397" eb="398">
      <t>リツ</t>
    </rPh>
    <rPh sb="399" eb="401">
      <t>キュウスイ</t>
    </rPh>
    <rPh sb="401" eb="403">
      <t>ジンコウ</t>
    </rPh>
    <rPh sb="403" eb="405">
      <t>ゲンショウ</t>
    </rPh>
    <rPh sb="413" eb="415">
      <t>ゲンショウ</t>
    </rPh>
    <rPh sb="421" eb="423">
      <t>ロウスイ</t>
    </rPh>
    <rPh sb="423" eb="424">
      <t>リョウ</t>
    </rPh>
    <rPh sb="425" eb="427">
      <t>ゾウカ</t>
    </rPh>
    <rPh sb="433" eb="435">
      <t>シセツ</t>
    </rPh>
    <rPh sb="435" eb="437">
      <t>リヨウ</t>
    </rPh>
    <rPh sb="437" eb="438">
      <t>リツ</t>
    </rPh>
    <rPh sb="439" eb="441">
      <t>ゾウダイ</t>
    </rPh>
    <rPh sb="466" eb="469">
      <t>ユウシュウリツ</t>
    </rPh>
    <rPh sb="470" eb="472">
      <t>キュウスイ</t>
    </rPh>
    <rPh sb="472" eb="474">
      <t>ジンコウ</t>
    </rPh>
    <rPh sb="475" eb="477">
      <t>ゲンショウ</t>
    </rPh>
    <rPh sb="480" eb="482">
      <t>ユウシュウ</t>
    </rPh>
    <rPh sb="482" eb="484">
      <t>スイリョウ</t>
    </rPh>
    <rPh sb="485" eb="487">
      <t>ゲンショウ</t>
    </rPh>
    <rPh sb="495" eb="497">
      <t>ハイスイ</t>
    </rPh>
    <rPh sb="497" eb="499">
      <t>カンロ</t>
    </rPh>
    <rPh sb="500" eb="503">
      <t>ロウキュウカ</t>
    </rPh>
    <rPh sb="504" eb="506">
      <t>トウキ</t>
    </rPh>
    <rPh sb="507" eb="509">
      <t>ロウスイ</t>
    </rPh>
    <rPh sb="511" eb="513">
      <t>ネンカン</t>
    </rPh>
    <rPh sb="513" eb="515">
      <t>ハイスイ</t>
    </rPh>
    <rPh sb="515" eb="516">
      <t>リョウ</t>
    </rPh>
    <rPh sb="517" eb="519">
      <t>ゾウカ</t>
    </rPh>
    <rPh sb="524" eb="527">
      <t>ユウシュウリツ</t>
    </rPh>
    <rPh sb="528" eb="530">
      <t>ゲンショウイチジル</t>
    </rPh>
    <rPh sb="532" eb="534">
      <t>ケッカ</t>
    </rPh>
    <phoneticPr fontId="4"/>
  </si>
  <si>
    <t>　町内に１２施設ある浄水施設の多くが昭和後半から平成前半に造られたものであり、導送配水の各管路の管種においても耐震構造を有していないものがある。　　　　　　　　　　　　　　　　　　　　　　令和２年度に作成した管路更新計画に基づき整備を進めているが、約１４０㎞ある管路の更新には多くの費用と期間が必要であり、短期間で更新化率を大きく伸ばすことは容易ではないと考えられる。３年度からは、地震等の災害対策を踏まえた効率性から、配水管路の被災等による断水時においても浄水場に水を確保できるよう水源から浄水場までの導水管路の更新事業を進めている。　</t>
    <rPh sb="29" eb="30">
      <t>ツク</t>
    </rPh>
    <rPh sb="94" eb="96">
      <t>レイワ</t>
    </rPh>
    <rPh sb="100" eb="102">
      <t>サクセイ</t>
    </rPh>
    <rPh sb="111" eb="112">
      <t>モト</t>
    </rPh>
    <rPh sb="114" eb="116">
      <t>セイビ</t>
    </rPh>
    <rPh sb="117" eb="118">
      <t>スス</t>
    </rPh>
    <rPh sb="153" eb="156">
      <t>タンキカン</t>
    </rPh>
    <rPh sb="171" eb="173">
      <t>ヨウイ</t>
    </rPh>
    <rPh sb="185" eb="18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</si>
</sst>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0.47</c:v>
                </c:pt>
              </c:numCache>
            </c:numRef>
          </c:val>
          <c:extLst>
            <c:ext xmlns:c16="http://schemas.microsoft.com/office/drawing/2014/chart" uri="{C3380CC4-5D6E-409C-BE32-E72D297353CC}">
              <c16:uniqueId val="{00000000-9EA2-40DF-A2A4-AE7BC41CB54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EA2-40DF-A2A4-AE7BC41CB54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72.459999999999994</c:v>
                </c:pt>
                <c:pt idx="1">
                  <c:v>69.08</c:v>
                </c:pt>
                <c:pt idx="2">
                  <c:v>67.540000000000006</c:v>
                </c:pt>
                <c:pt idx="3">
                  <c:v>81.849999999999994</c:v>
                </c:pt>
                <c:pt idx="4">
                  <c:v>85.26</c:v>
                </c:pt>
              </c:numCache>
            </c:numRef>
          </c:val>
          <c:extLst>
            <c:ext xmlns:c16="http://schemas.microsoft.com/office/drawing/2014/chart" uri="{C3380CC4-5D6E-409C-BE32-E72D297353CC}">
              <c16:uniqueId val="{00000000-14B6-4491-8C4A-1F6087DB95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14B6-4491-8C4A-1F6087DB95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54.24</c:v>
                </c:pt>
                <c:pt idx="1">
                  <c:v>58.08</c:v>
                </c:pt>
                <c:pt idx="2">
                  <c:v>55.76</c:v>
                </c:pt>
                <c:pt idx="3">
                  <c:v>44.65</c:v>
                </c:pt>
                <c:pt idx="4">
                  <c:v>41.32</c:v>
                </c:pt>
              </c:numCache>
            </c:numRef>
          </c:val>
          <c:extLst>
            <c:ext xmlns:c16="http://schemas.microsoft.com/office/drawing/2014/chart" uri="{C3380CC4-5D6E-409C-BE32-E72D297353CC}">
              <c16:uniqueId val="{00000000-13F3-4C28-9D23-1EFD51337D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13F3-4C28-9D23-1EFD51337D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94.85</c:v>
                </c:pt>
                <c:pt idx="1">
                  <c:v>84.52</c:v>
                </c:pt>
                <c:pt idx="2">
                  <c:v>69.63</c:v>
                </c:pt>
                <c:pt idx="3">
                  <c:v>70.08</c:v>
                </c:pt>
                <c:pt idx="4">
                  <c:v>55.77</c:v>
                </c:pt>
              </c:numCache>
            </c:numRef>
          </c:val>
          <c:extLst>
            <c:ext xmlns:c16="http://schemas.microsoft.com/office/drawing/2014/chart" uri="{C3380CC4-5D6E-409C-BE32-E72D297353CC}">
              <c16:uniqueId val="{00000000-33EB-4E87-9456-78BE7FC4358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33EB-4E87-9456-78BE7FC4358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8-43AB-AE52-51B8EEEEA7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8-43AB-AE52-51B8EEEEA7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9B-4C5C-B96D-9F692BA456C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9B-4C5C-B96D-9F692BA456C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A-42E3-B87B-E163304E787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A-42E3-B87B-E163304E787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5D-4767-8D88-2752880A7B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5D-4767-8D88-2752880A7B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1389.84</c:v>
                </c:pt>
                <c:pt idx="1">
                  <c:v>1491.71</c:v>
                </c:pt>
                <c:pt idx="2">
                  <c:v>1447.73</c:v>
                </c:pt>
                <c:pt idx="3">
                  <c:v>1322.79</c:v>
                </c:pt>
                <c:pt idx="4">
                  <c:v>1302.58</c:v>
                </c:pt>
              </c:numCache>
            </c:numRef>
          </c:val>
          <c:extLst>
            <c:ext xmlns:c16="http://schemas.microsoft.com/office/drawing/2014/chart" uri="{C3380CC4-5D6E-409C-BE32-E72D297353CC}">
              <c16:uniqueId val="{00000000-F8AA-4742-8D30-7188E9A5C09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F8AA-4742-8D30-7188E9A5C09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68.05</c:v>
                </c:pt>
                <c:pt idx="1">
                  <c:v>65.709999999999994</c:v>
                </c:pt>
                <c:pt idx="2">
                  <c:v>54.39</c:v>
                </c:pt>
                <c:pt idx="3">
                  <c:v>47.64</c:v>
                </c:pt>
                <c:pt idx="4">
                  <c:v>45.56</c:v>
                </c:pt>
              </c:numCache>
            </c:numRef>
          </c:val>
          <c:extLst>
            <c:ext xmlns:c16="http://schemas.microsoft.com/office/drawing/2014/chart" uri="{C3380CC4-5D6E-409C-BE32-E72D297353CC}">
              <c16:uniqueId val="{00000000-4F65-46D3-A898-E96CFE7AB59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F65-46D3-A898-E96CFE7AB59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242.35</c:v>
                </c:pt>
                <c:pt idx="1">
                  <c:v>241.1</c:v>
                </c:pt>
                <c:pt idx="2">
                  <c:v>295.02</c:v>
                </c:pt>
                <c:pt idx="3">
                  <c:v>355.54</c:v>
                </c:pt>
                <c:pt idx="4">
                  <c:v>380.11</c:v>
                </c:pt>
              </c:numCache>
            </c:numRef>
          </c:val>
          <c:extLst>
            <c:ext xmlns:c16="http://schemas.microsoft.com/office/drawing/2014/chart" uri="{C3380CC4-5D6E-409C-BE32-E72D297353CC}">
              <c16:uniqueId val="{00000000-33E6-4D5D-9523-C85A6D422C3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3E6-4D5D-9523-C85A6D422C3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東栄町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2935</v>
      </c>
      <c r="AM8" s="60"/>
      <c r="AN8" s="60"/>
      <c r="AO8" s="60"/>
      <c r="AP8" s="60"/>
      <c r="AQ8" s="60"/>
      <c r="AR8" s="60"/>
      <c r="AS8" s="60"/>
      <c r="AT8" s="36">
        <f>データ!$S$6</f>
        <v>123.38</v>
      </c>
      <c r="AU8" s="36"/>
      <c r="AV8" s="36"/>
      <c r="AW8" s="36"/>
      <c r="AX8" s="36"/>
      <c r="AY8" s="36"/>
      <c r="AZ8" s="36"/>
      <c r="BA8" s="36"/>
      <c r="BB8" s="36">
        <f>データ!$T$6</f>
        <v>23.79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f>データ!$N$6</f>
        <v>18.100000000000001</v>
      </c>
      <c r="C10" s="36"/>
      <c r="D10" s="36"/>
      <c r="E10" s="36"/>
      <c r="F10" s="36"/>
      <c r="G10" s="36"/>
      <c r="H10" s="36"/>
      <c r="I10" s="36" t="str">
        <f>データ!$O$6</f>
        <v>該当数値なし</v>
      </c>
      <c r="J10" s="36"/>
      <c r="K10" s="36"/>
      <c r="L10" s="36"/>
      <c r="M10" s="36"/>
      <c r="N10" s="36"/>
      <c r="O10" s="36"/>
      <c r="P10" s="36">
        <f>データ!$P$6</f>
        <v>99</v>
      </c>
      <c r="Q10" s="36"/>
      <c r="R10" s="36"/>
      <c r="S10" s="36"/>
      <c r="T10" s="36"/>
      <c r="U10" s="36"/>
      <c r="V10" s="36"/>
      <c r="W10" s="60">
        <f>データ!$Q$6</f>
        <v>2849</v>
      </c>
      <c r="X10" s="60"/>
      <c r="Y10" s="60"/>
      <c r="Z10" s="60"/>
      <c r="AA10" s="60"/>
      <c r="AB10" s="60"/>
      <c r="AC10" s="60"/>
      <c r="AD10" s="2"/>
      <c r="AE10" s="2"/>
      <c r="AF10" s="2"/>
      <c r="AG10" s="2"/>
      <c r="AH10" s="2"/>
      <c r="AI10" s="2"/>
      <c r="AJ10" s="2"/>
      <c r="AK10" s="2"/>
      <c r="AL10" s="60">
        <f>データ!$U$6</f>
        <v>2865</v>
      </c>
      <c r="AM10" s="60"/>
      <c r="AN10" s="60"/>
      <c r="AO10" s="60"/>
      <c r="AP10" s="60"/>
      <c r="AQ10" s="60"/>
      <c r="AR10" s="60"/>
      <c r="AS10" s="60"/>
      <c r="AT10" s="36">
        <f>データ!$V$6</f>
        <v>19</v>
      </c>
      <c r="AU10" s="36"/>
      <c r="AV10" s="36"/>
      <c r="AW10" s="36"/>
      <c r="AX10" s="36"/>
      <c r="AY10" s="36"/>
      <c r="AZ10" s="36"/>
      <c r="BA10" s="36"/>
      <c r="BB10" s="36">
        <f>データ!$W$6</f>
        <v>150.79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112</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111</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1+zs8M/SsNwP9Ws71ZcFer3dBbpLYbzs6sre+n7y6IUXzP9uM2rkBxBRlK3hkozt6Ljd66qV8KOUBo3eBbrM7Q==" saltValue="Hd6R9x/SXQE40Fs+wwhB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2021</v>
      </c>
      <c r="C6" s="20">
        <f t="shared" ref="C6:W6" si="3">C7</f>
        <v>235628</v>
      </c>
      <c r="D6" s="20">
        <f t="shared" si="3"/>
        <v>47</v>
      </c>
      <c r="E6" s="20">
        <f t="shared" si="3"/>
        <v>1</v>
      </c>
      <c r="F6" s="20">
        <f t="shared" si="3"/>
        <v>0</v>
      </c>
      <c r="G6" s="20">
        <f t="shared" si="3"/>
        <v>0</v>
      </c>
      <c r="H6" s="20" t="str">
        <f t="shared" si="3"/>
        <v>愛知県　東栄町</v>
      </c>
      <c r="I6" s="20" t="str">
        <f t="shared" si="3"/>
        <v>法非適用</v>
      </c>
      <c r="J6" s="20" t="str">
        <f t="shared" si="3"/>
        <v>水道事業</v>
      </c>
      <c r="K6" s="20" t="str">
        <f t="shared" si="3"/>
        <v>簡易水道事業</v>
      </c>
      <c r="L6" s="20" t="str">
        <f t="shared" si="3"/>
        <v>D3</v>
      </c>
      <c r="M6" s="20" t="str">
        <f t="shared" si="3"/>
        <v>非設置</v>
      </c>
      <c r="N6" s="21">
        <f t="shared" si="3"/>
        <v>18.100000000000001</v>
      </c>
      <c r="O6" s="21" t="str">
        <f t="shared" si="3"/>
        <v>該当数値なし</v>
      </c>
      <c r="P6" s="21">
        <f t="shared" si="3"/>
        <v>99</v>
      </c>
      <c r="Q6" s="21">
        <f t="shared" si="3"/>
        <v>2849</v>
      </c>
      <c r="R6" s="21">
        <f t="shared" si="3"/>
        <v>2935</v>
      </c>
      <c r="S6" s="21">
        <f t="shared" si="3"/>
        <v>123.38</v>
      </c>
      <c r="T6" s="21">
        <f t="shared" si="3"/>
        <v>23.79</v>
      </c>
      <c r="U6" s="21">
        <f t="shared" si="3"/>
        <v>2865</v>
      </c>
      <c r="V6" s="21">
        <f t="shared" si="3"/>
        <v>19</v>
      </c>
      <c r="W6" s="21">
        <f t="shared" si="3"/>
        <v>150.79</v>
      </c>
      <c r="X6" s="22">
        <f>IF(X7="",NA(),X7)</f>
        <v>94.85</v>
      </c>
      <c r="Y6" s="22">
        <f t="shared" ref="Y6:AG6" si="4">IF(Y7="",NA(),Y7)</f>
        <v>84.52</v>
      </c>
      <c r="Z6" s="22">
        <f t="shared" si="4"/>
        <v>69.63</v>
      </c>
      <c r="AA6" s="22">
        <f t="shared" si="4"/>
        <v>70.08</v>
      </c>
      <c r="AB6" s="22">
        <f t="shared" si="4"/>
        <v>55.77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1389.84</v>
      </c>
      <c r="BF6" s="22">
        <f t="shared" ref="BF6:BN6" si="7">IF(BF7="",NA(),BF7)</f>
        <v>1491.71</v>
      </c>
      <c r="BG6" s="22">
        <f t="shared" si="7"/>
        <v>1447.73</v>
      </c>
      <c r="BH6" s="22">
        <f t="shared" si="7"/>
        <v>1322.79</v>
      </c>
      <c r="BI6" s="22">
        <f t="shared" si="7"/>
        <v>1302.58</v>
      </c>
      <c r="BJ6" s="22">
        <f t="shared" si="7"/>
        <v>1061.58</v>
      </c>
      <c r="BK6" s="22">
        <f t="shared" si="7"/>
        <v>1007.7</v>
      </c>
      <c r="BL6" s="22">
        <f t="shared" si="7"/>
        <v>1018.52</v>
      </c>
      <c r="BM6" s="22">
        <f t="shared" si="7"/>
        <v>949.61</v>
      </c>
      <c r="BN6" s="22">
        <f t="shared" si="7"/>
        <v>918.84</v>
      </c>
      <c r="BO6" s="21" t="str">
        <f>IF(BO7="","",IF(BO7="-","【-】","【"&amp;SUBSTITUTE(TEXT(BO7,"#,##0.00"),"-","△")&amp;"】"))</f>
        <v>【940.88】</v>
      </c>
      <c r="BP6" s="22">
        <f>IF(BP7="",NA(),BP7)</f>
        <v>68.05</v>
      </c>
      <c r="BQ6" s="22">
        <f t="shared" ref="BQ6:BY6" si="8">IF(BQ7="",NA(),BQ7)</f>
        <v>65.709999999999994</v>
      </c>
      <c r="BR6" s="22">
        <f t="shared" si="8"/>
        <v>54.39</v>
      </c>
      <c r="BS6" s="22">
        <f t="shared" si="8"/>
        <v>47.64</v>
      </c>
      <c r="BT6" s="22">
        <f t="shared" si="8"/>
        <v>45.56</v>
      </c>
      <c r="BU6" s="22">
        <f t="shared" si="8"/>
        <v>58.52</v>
      </c>
      <c r="BV6" s="22">
        <f t="shared" si="8"/>
        <v>59.22</v>
      </c>
      <c r="BW6" s="22">
        <f t="shared" si="8"/>
        <v>58.79</v>
      </c>
      <c r="BX6" s="22">
        <f t="shared" si="8"/>
        <v>58.41</v>
      </c>
      <c r="BY6" s="22">
        <f t="shared" si="8"/>
        <v>58.27</v>
      </c>
      <c r="BZ6" s="21" t="str">
        <f>IF(BZ7="","",IF(BZ7="-","【-】","【"&amp;SUBSTITUTE(TEXT(BZ7,"#,##0.00"),"-","△")&amp;"】"))</f>
        <v>【54.59】</v>
      </c>
      <c r="CA6" s="22">
        <f>IF(CA7="",NA(),CA7)</f>
        <v>242.35</v>
      </c>
      <c r="CB6" s="22">
        <f t="shared" ref="CB6:CJ6" si="9">IF(CB7="",NA(),CB7)</f>
        <v>241.1</v>
      </c>
      <c r="CC6" s="22">
        <f t="shared" si="9"/>
        <v>295.02</v>
      </c>
      <c r="CD6" s="22">
        <f t="shared" si="9"/>
        <v>355.54</v>
      </c>
      <c r="CE6" s="22">
        <f t="shared" si="9"/>
        <v>380.11</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72.459999999999994</v>
      </c>
      <c r="CM6" s="22">
        <f t="shared" ref="CM6:CU6" si="10">IF(CM7="",NA(),CM7)</f>
        <v>69.08</v>
      </c>
      <c r="CN6" s="22">
        <f t="shared" si="10"/>
        <v>67.540000000000006</v>
      </c>
      <c r="CO6" s="22">
        <f t="shared" si="10"/>
        <v>81.849999999999994</v>
      </c>
      <c r="CP6" s="22">
        <f t="shared" si="10"/>
        <v>85.26</v>
      </c>
      <c r="CQ6" s="22">
        <f t="shared" si="10"/>
        <v>57.3</v>
      </c>
      <c r="CR6" s="22">
        <f t="shared" si="10"/>
        <v>56.76</v>
      </c>
      <c r="CS6" s="22">
        <f t="shared" si="10"/>
        <v>56.04</v>
      </c>
      <c r="CT6" s="22">
        <f t="shared" si="10"/>
        <v>58.52</v>
      </c>
      <c r="CU6" s="22">
        <f t="shared" si="10"/>
        <v>58.88</v>
      </c>
      <c r="CV6" s="21" t="str">
        <f>IF(CV7="","",IF(CV7="-","【-】","【"&amp;SUBSTITUTE(TEXT(CV7,"#,##0.00"),"-","△")&amp;"】"))</f>
        <v>【56.42】</v>
      </c>
      <c r="CW6" s="22">
        <f>IF(CW7="",NA(),CW7)</f>
        <v>54.24</v>
      </c>
      <c r="CX6" s="22">
        <f t="shared" ref="CX6:DF6" si="11">IF(CX7="",NA(),CX7)</f>
        <v>58.08</v>
      </c>
      <c r="CY6" s="22">
        <f t="shared" si="11"/>
        <v>55.76</v>
      </c>
      <c r="CZ6" s="22">
        <f t="shared" si="11"/>
        <v>44.65</v>
      </c>
      <c r="DA6" s="22">
        <f t="shared" si="11"/>
        <v>41.32</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0.47</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235628</v>
      </c>
      <c r="D7" s="24">
        <v>47</v>
      </c>
      <c r="E7" s="24">
        <v>1</v>
      </c>
      <c r="F7" s="24">
        <v>0</v>
      </c>
      <c r="G7" s="24">
        <v>0</v>
      </c>
      <c r="H7" s="24" t="s">
        <v>94</v>
      </c>
      <c r="I7" s="24" t="s">
        <v>95</v>
      </c>
      <c r="J7" s="24" t="s">
        <v>96</v>
      </c>
      <c r="K7" s="24" t="s">
        <v>97</v>
      </c>
      <c r="L7" s="24" t="s">
        <v>98</v>
      </c>
      <c r="M7" s="24" t="s">
        <v>99</v>
      </c>
      <c r="N7" s="25">
        <v>18.100000000000001</v>
      </c>
      <c r="O7" s="25" t="s">
        <v>100</v>
      </c>
      <c r="P7" s="25">
        <v>99</v>
      </c>
      <c r="Q7" s="25">
        <v>2849</v>
      </c>
      <c r="R7" s="25">
        <v>2935</v>
      </c>
      <c r="S7" s="25">
        <v>123.38</v>
      </c>
      <c r="T7" s="25">
        <v>23.79</v>
      </c>
      <c r="U7" s="25">
        <v>2865</v>
      </c>
      <c r="V7" s="25">
        <v>19</v>
      </c>
      <c r="W7" s="25">
        <v>150.79</v>
      </c>
      <c r="X7" s="25">
        <v>94.85</v>
      </c>
      <c r="Y7" s="25">
        <v>84.52</v>
      </c>
      <c r="Z7" s="25">
        <v>69.63</v>
      </c>
      <c r="AA7" s="25">
        <v>70.08</v>
      </c>
      <c r="AB7" s="25">
        <v>55.77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1389.84</v>
      </c>
      <c r="BF7" s="25">
        <v>1491.71</v>
      </c>
      <c r="BG7" s="25">
        <v>1447.73</v>
      </c>
      <c r="BH7" s="25">
        <v>1322.79</v>
      </c>
      <c r="BI7" s="25">
        <v>1302.58</v>
      </c>
      <c r="BJ7" s="25">
        <v>1061.58</v>
      </c>
      <c r="BK7" s="25">
        <v>1007.7</v>
      </c>
      <c r="BL7" s="25">
        <v>1018.52</v>
      </c>
      <c r="BM7" s="25">
        <v>949.61</v>
      </c>
      <c r="BN7" s="25">
        <v>918.84</v>
      </c>
      <c r="BO7" s="25">
        <v>940.88</v>
      </c>
      <c r="BP7" s="25">
        <v>68.05</v>
      </c>
      <c r="BQ7" s="25">
        <v>65.709999999999994</v>
      </c>
      <c r="BR7" s="25">
        <v>54.39</v>
      </c>
      <c r="BS7" s="25">
        <v>47.64</v>
      </c>
      <c r="BT7" s="25">
        <v>45.56</v>
      </c>
      <c r="BU7" s="25">
        <v>58.52</v>
      </c>
      <c r="BV7" s="25">
        <v>59.22</v>
      </c>
      <c r="BW7" s="25">
        <v>58.79</v>
      </c>
      <c r="BX7" s="25">
        <v>58.41</v>
      </c>
      <c r="BY7" s="25">
        <v>58.27</v>
      </c>
      <c r="BZ7" s="25">
        <v>54.59</v>
      </c>
      <c r="CA7" s="25">
        <v>242.35</v>
      </c>
      <c r="CB7" s="25">
        <v>241.1</v>
      </c>
      <c r="CC7" s="25">
        <v>295.02</v>
      </c>
      <c r="CD7" s="25">
        <v>355.54</v>
      </c>
      <c r="CE7" s="25">
        <v>380.11</v>
      </c>
      <c r="CF7" s="25">
        <v>296.3</v>
      </c>
      <c r="CG7" s="25">
        <v>292.89999999999998</v>
      </c>
      <c r="CH7" s="25">
        <v>298.25</v>
      </c>
      <c r="CI7" s="25">
        <v>303.27999999999997</v>
      </c>
      <c r="CJ7" s="25">
        <v>303.81</v>
      </c>
      <c r="CK7" s="25">
        <v>301.2</v>
      </c>
      <c r="CL7" s="25">
        <v>72.459999999999994</v>
      </c>
      <c r="CM7" s="25">
        <v>69.08</v>
      </c>
      <c r="CN7" s="25">
        <v>67.540000000000006</v>
      </c>
      <c r="CO7" s="25">
        <v>81.849999999999994</v>
      </c>
      <c r="CP7" s="25">
        <v>85.26</v>
      </c>
      <c r="CQ7" s="25">
        <v>57.3</v>
      </c>
      <c r="CR7" s="25">
        <v>56.76</v>
      </c>
      <c r="CS7" s="25">
        <v>56.04</v>
      </c>
      <c r="CT7" s="25">
        <v>58.52</v>
      </c>
      <c r="CU7" s="25">
        <v>58.88</v>
      </c>
      <c r="CV7" s="25">
        <v>56.42</v>
      </c>
      <c r="CW7" s="25">
        <v>54.24</v>
      </c>
      <c r="CX7" s="25">
        <v>58.08</v>
      </c>
      <c r="CY7" s="25">
        <v>55.76</v>
      </c>
      <c r="CZ7" s="25">
        <v>44.65</v>
      </c>
      <c r="DA7" s="25">
        <v>41.32</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0.47</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101</v>
      </c>
      <c r="C9" s="27" t="s">
        <v>102</v>
      </c>
      <c r="D9" s="27" t="s">
        <v>103</v>
      </c>
      <c r="E9" s="27" t="s">
        <v>104</v>
      </c>
      <c r="F9" s="27" t="s">
        <v>105</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106</v>
      </c>
    </row>
    <row r="12" spans="1:144" x14ac:dyDescent="0.2">
      <c r="B12">
        <v>1</v>
      </c>
      <c r="C12">
        <v>1</v>
      </c>
      <c r="D12">
        <v>1</v>
      </c>
      <c r="E12">
        <v>2</v>
      </c>
      <c r="F12">
        <v>3</v>
      </c>
      <c r="G12" t="s">
        <v>107</v>
      </c>
    </row>
    <row r="13" spans="1:144" x14ac:dyDescent="0.2">
      <c r="B13" t="s">
        <v>108</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2023-02-01T07:02:00Z</cp:lastPrinted>
  <dcterms:created xsi:type="dcterms:W3CDTF">2022-12-01T01:10:33Z</dcterms:created>
  <dcterms:modified xsi:type="dcterms:W3CDTF">2023-02-01T07:02:02Z</dcterms:modified>
  <cp:category/>
</cp:coreProperties>
</file>