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B8BE636C-5F06-45E3-9176-5A761D837092}" xr6:coauthVersionLast="36" xr6:coauthVersionMax="47" xr10:uidLastSave="{00000000-0000-0000-0000-000000000000}"/>
  <workbookProtection workbookAlgorithmName="SHA-512" workbookHashValue="nCJKF9AxIiFi/a/uhQO1rZ5es1mrzjjsX4YeTMePN6+RGNwR5KnfP9wyWsURPmvhJqjir3VLOU5bJ5gfmcF9sQ==" workbookSaltValue="sVeJvgrformsyKvsu44tb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E85" i="4"/>
  <c r="W10" i="4"/>
  <c r="B10" i="4"/>
  <c r="BB8" i="4"/>
  <c r="AT8" i="4"/>
  <c r="AD8" i="4"/>
  <c r="W8" i="4"/>
  <c r="P8" i="4"/>
  <c r="B8" i="4"/>
  <c r="B6" i="4"/>
</calcChain>
</file>

<file path=xl/sharedStrings.xml><?xml version="1.0" encoding="utf-8"?>
<sst xmlns="http://schemas.openxmlformats.org/spreadsheetml/2006/main" count="281" uniqueCount="119">
  <si>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</si>
  <si>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</si>
  <si>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</si>
  <si>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</si>
  <si>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</si>
  <si>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</si>
  <si>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</si>
  <si>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</si>
  <si>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</si>
  <si>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</si>
  <si>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</si>
  <si>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</si>
  <si>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</si>
  <si>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</si>
  <si>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</si>
  <si>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</si>
  <si>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</si>
  <si>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</si>
  <si>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</si>
  <si>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</si>
  <si>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</si>
  <si>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</si>
  <si>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</si>
  <si>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</si>
  <si>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</si>
  <si>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</si>
  <si>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</si>
  <si>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</si>
  <si>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</si>
  <si>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</si>
  <si>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</si>
  <si>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</si>
  <si>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</si>
  <si>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</si>
  <si>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</si>
  <si>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</si>
  <si>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</si>
  <si>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</si>
  <si>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</si>
  <si>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</si>
  <si>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</si>
  <si>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</si>
  <si>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</si>
  <si>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</si>
  <si>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</si>
  <si>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</si>
  <si>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</si>
  <si>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</si>
  <si>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</si>
  <si>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</si>
  <si>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</si>
  <si>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</si>
  <si>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</si>
  <si>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</si>
  <si>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</si>
  <si>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</si>
  <si>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</si>
  <si>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</si>
  <si>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</si>
  <si>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</si>
  <si>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</si>
  <si>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</si>
  <si>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</si>
  <si>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</si>
  <si>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</si>
  <si>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</si>
  <si>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</si>
  <si>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</si>
  <si>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</si>
  <si>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</si>
  <si>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</si>
  <si>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</si>
  <si>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</si>
  <si>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</si>
  <si>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</si>
  <si>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</si>
  <si>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</si>
  <si>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</si>
  <si>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</si>
  <si>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</si>
  <si>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</si>
  <si>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</si>
  <si>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</si>
  <si>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</si>
  <si>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</si>
  <si>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</si>
  <si>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</si>
  <si>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</si>
  <si>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</si>
  <si>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</si>
  <si>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</si>
  <si>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</si>
  <si>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</si>
  <si>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</si>
  <si>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</si>
  <si>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</si>
  <si>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</si>
  <si>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</si>
  <si>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</si>
  <si>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</si>
  <si>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</si>
  <si>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</si>
  <si>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</si>
  <si>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</si>
  <si>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</si>
  <si>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</si>
  <si>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</si>
  <si>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</si>
  <si>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</si>
  <si>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</si>
  <si>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</si>
  <si>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</si>
  <si>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</si>
  <si>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</si>
  <si>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</si>
  <si>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</si>
  <si>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本市の公共下水道事業は、平成５年度から供用を開始しており、令和３年度末で２９年を経過しています。
　耐用年数(５０年)を経過した管渠はないため、②管渠老朽化率は該当ありません。
　また、更新などを必要とする管渠はありませんが、平成２７年度から耐震補強工事を行っています。令和３年度は、耐震補強工事の対象となる管渠がなかったため、③管渠改善率は、0％となっています。</t>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</si>
  <si>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とともに、適正な使用料の設定について、検討する必要があると考えています。
　これらのことを踏まえ、将来のビジョンを分かりやすく使用者に示すとともに、令和２年度に策定した経営戦略について、令和５年度までに見直しを行う予定です。</t>
    <rPh sb="37" eb="41">
      <t>ブッカコウトウ</t>
    </rPh>
    <rPh sb="44" eb="46">
      <t>ヒヨウ</t>
    </rPh>
    <rPh sb="47" eb="49">
      <t>ゾウカ</t>
    </rPh>
    <rPh sb="50" eb="52">
      <t>ヨソク</t>
    </rPh>
    <phoneticPr fontId="4"/>
  </si>
  <si>
    <t>【健全性について】
　令和３年度における①経常収支比率は、100.02％となっており100％を上回っているものの、⑤経費回収率は、69.56％となっており、下水道使用料だけでは汚水処理に係る経費が賄えておらず、一般会計繰入金に依存している状況です。今後、経費の節減や下水道接続促進活動などによる財源の確保に努めるとともに、適正な使用料の設定について、検討する必要があると考えています。
　③流動比率は、全国平均値を下回っていますが、これは企業債に係る流動負債が大きいためです。しかし、今後は、下水道整備の最盛期を過ぎ、企業債の借入額も減少することから、同比率も徐々に良化するものと考えられます。
  ④企業債残高対事業規模比率は、全国及び類似団体の平均値を下回っています。これは、企業債償還額に対して借入額が少なく、企業債未償還残高が減少していることによるものと考えられます。しかし、企業債残高に対する一般会計負担見込額が減少したため、前年度より比率が高くなりました。一般会計負担見込額は不透明なため、一般会計に依存しない健全経営に向けて取り組む必要があります。
【効率性について】
　⑥汚水処理原価は、137.97円であり、類似団体平均値は下回っているものの、全国平均値を上回っています。汚水処理費の節減などにより経営の改善に向けて取り組む必要があります。
　⑧水洗化率は、類似団体平均値よりも高くなっています。これは、接続促進の取組みなどによるものと考えられます。</t>
    <rPh sb="47" eb="49">
      <t>ウワマワ</t>
    </rPh>
    <rPh sb="105" eb="109">
      <t>イッパンカイケイ</t>
    </rPh>
    <rPh sb="109" eb="112">
      <t>クリイレキン</t>
    </rPh>
    <rPh sb="113" eb="115">
      <t>イゾン</t>
    </rPh>
    <rPh sb="119" eb="121">
      <t>ジョウキョウ</t>
    </rPh>
    <rPh sb="392" eb="397">
      <t>キギョウサイザンダカ</t>
    </rPh>
    <rPh sb="398" eb="399">
      <t>タイ</t>
    </rPh>
    <rPh sb="401" eb="405">
      <t>イッパンカイケイ</t>
    </rPh>
    <rPh sb="405" eb="409">
      <t>フタンミコ</t>
    </rPh>
    <rPh sb="409" eb="410">
      <t>ガク</t>
    </rPh>
    <rPh sb="411" eb="413">
      <t>ゲンショウ</t>
    </rPh>
    <rPh sb="418" eb="421">
      <t>ゼンネンド</t>
    </rPh>
    <rPh sb="423" eb="425">
      <t>ヒリツ</t>
    </rPh>
    <rPh sb="426" eb="427">
      <t>タカ</t>
    </rPh>
    <rPh sb="469" eb="470">
      <t>ト</t>
    </rPh>
    <rPh sb="471" eb="472">
      <t>ク</t>
    </rPh>
    <rPh sb="473" eb="4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</si>
</sst>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47-4E0D-9CE7-ECA6655A1A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0.03</c:v>
                </c:pt>
                <c:pt idx="3">
                  <c:v>7.0000000000000007E-2</c:v>
                </c:pt>
                <c:pt idx="4" formatCode="#,##0.00;&quot;△&quot;#,##0.00">
                  <c:v>0</c:v>
                </c:pt>
              </c:numCache>
            </c:numRef>
          </c:val>
          <c:smooth val="0"/>
          <c:extLst>
            <c:ext xmlns:c16="http://schemas.microsoft.com/office/drawing/2014/chart" uri="{C3380CC4-5D6E-409C-BE32-E72D297353CC}">
              <c16:uniqueId val="{00000001-3D47-4E0D-9CE7-ECA6655A1A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43-4AFD-8AE3-50DD92C449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43-4AFD-8AE3-50DD92C449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92.6</c:v>
                </c:pt>
                <c:pt idx="3">
                  <c:v>92.54</c:v>
                </c:pt>
                <c:pt idx="4">
                  <c:v>93.33</c:v>
                </c:pt>
              </c:numCache>
            </c:numRef>
          </c:val>
          <c:extLst>
            <c:ext xmlns:c16="http://schemas.microsoft.com/office/drawing/2014/chart" uri="{C3380CC4-5D6E-409C-BE32-E72D297353CC}">
              <c16:uniqueId val="{00000000-487E-406D-BE86-CA4A7D7A9F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89.07</c:v>
                </c:pt>
                <c:pt idx="3">
                  <c:v>89.18</c:v>
                </c:pt>
                <c:pt idx="4">
                  <c:v>90.61</c:v>
                </c:pt>
              </c:numCache>
            </c:numRef>
          </c:val>
          <c:smooth val="0"/>
          <c:extLst>
            <c:ext xmlns:c16="http://schemas.microsoft.com/office/drawing/2014/chart" uri="{C3380CC4-5D6E-409C-BE32-E72D297353CC}">
              <c16:uniqueId val="{00000001-487E-406D-BE86-CA4A7D7A9F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96.45</c:v>
                </c:pt>
                <c:pt idx="3">
                  <c:v>99.43</c:v>
                </c:pt>
                <c:pt idx="4">
                  <c:v>100.02</c:v>
                </c:pt>
              </c:numCache>
            </c:numRef>
          </c:val>
          <c:extLst>
            <c:ext xmlns:c16="http://schemas.microsoft.com/office/drawing/2014/chart" uri="{C3380CC4-5D6E-409C-BE32-E72D297353CC}">
              <c16:uniqueId val="{00000000-9376-4BFA-9285-D4232B5A04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104.34</c:v>
                </c:pt>
                <c:pt idx="3">
                  <c:v>105.1</c:v>
                </c:pt>
                <c:pt idx="4">
                  <c:v>105.99</c:v>
                </c:pt>
              </c:numCache>
            </c:numRef>
          </c:val>
          <c:smooth val="0"/>
          <c:extLst>
            <c:ext xmlns:c16="http://schemas.microsoft.com/office/drawing/2014/chart" uri="{C3380CC4-5D6E-409C-BE32-E72D297353CC}">
              <c16:uniqueId val="{00000001-9376-4BFA-9285-D4232B5A04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2.9</c:v>
                </c:pt>
                <c:pt idx="3">
                  <c:v>5.66</c:v>
                </c:pt>
                <c:pt idx="4">
                  <c:v>8.35</c:v>
                </c:pt>
              </c:numCache>
            </c:numRef>
          </c:val>
          <c:extLst>
            <c:ext xmlns:c16="http://schemas.microsoft.com/office/drawing/2014/chart" uri="{C3380CC4-5D6E-409C-BE32-E72D297353CC}">
              <c16:uniqueId val="{00000000-1039-4B00-AF6E-7F713ADC67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14.98</c:v>
                </c:pt>
                <c:pt idx="3">
                  <c:v>15.11</c:v>
                </c:pt>
                <c:pt idx="4">
                  <c:v>16.440000000000001</c:v>
                </c:pt>
              </c:numCache>
            </c:numRef>
          </c:val>
          <c:smooth val="0"/>
          <c:extLst>
            <c:ext xmlns:c16="http://schemas.microsoft.com/office/drawing/2014/chart" uri="{C3380CC4-5D6E-409C-BE32-E72D297353CC}">
              <c16:uniqueId val="{00000001-1039-4B00-AF6E-7F713ADC67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C6-4BEF-9A0C-83ABEDC9AF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7C6-4BEF-9A0C-83ABEDC9AF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82-4022-8964-0381B2341A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B82-4022-8964-0381B2341A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46.25</c:v>
                </c:pt>
                <c:pt idx="3">
                  <c:v>46.47</c:v>
                </c:pt>
                <c:pt idx="4">
                  <c:v>44.22</c:v>
                </c:pt>
              </c:numCache>
            </c:numRef>
          </c:val>
          <c:extLst>
            <c:ext xmlns:c16="http://schemas.microsoft.com/office/drawing/2014/chart" uri="{C3380CC4-5D6E-409C-BE32-E72D297353CC}">
              <c16:uniqueId val="{00000000-BACC-4D34-AABD-743571F311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38.15</c:v>
                </c:pt>
                <c:pt idx="3">
                  <c:v>41.15</c:v>
                </c:pt>
                <c:pt idx="4">
                  <c:v>47.34</c:v>
                </c:pt>
              </c:numCache>
            </c:numRef>
          </c:val>
          <c:smooth val="0"/>
          <c:extLst>
            <c:ext xmlns:c16="http://schemas.microsoft.com/office/drawing/2014/chart" uri="{C3380CC4-5D6E-409C-BE32-E72D297353CC}">
              <c16:uniqueId val="{00000001-BACC-4D34-AABD-743571F311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293.66000000000003</c:v>
                </c:pt>
                <c:pt idx="3">
                  <c:v>361.39</c:v>
                </c:pt>
                <c:pt idx="4">
                  <c:v>414.81</c:v>
                </c:pt>
              </c:numCache>
            </c:numRef>
          </c:val>
          <c:extLst>
            <c:ext xmlns:c16="http://schemas.microsoft.com/office/drawing/2014/chart" uri="{C3380CC4-5D6E-409C-BE32-E72D297353CC}">
              <c16:uniqueId val="{00000000-4C86-424F-8774-D6F618F907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610.94000000000005</c:v>
                </c:pt>
                <c:pt idx="3">
                  <c:v>648.28</c:v>
                </c:pt>
                <c:pt idx="4">
                  <c:v>736.08</c:v>
                </c:pt>
              </c:numCache>
            </c:numRef>
          </c:val>
          <c:smooth val="0"/>
          <c:extLst>
            <c:ext xmlns:c16="http://schemas.microsoft.com/office/drawing/2014/chart" uri="{C3380CC4-5D6E-409C-BE32-E72D297353CC}">
              <c16:uniqueId val="{00000001-4C86-424F-8774-D6F618F907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68.55</c:v>
                </c:pt>
                <c:pt idx="3">
                  <c:v>70</c:v>
                </c:pt>
                <c:pt idx="4">
                  <c:v>69.56</c:v>
                </c:pt>
              </c:numCache>
            </c:numRef>
          </c:val>
          <c:extLst>
            <c:ext xmlns:c16="http://schemas.microsoft.com/office/drawing/2014/chart" uri="{C3380CC4-5D6E-409C-BE32-E72D297353CC}">
              <c16:uniqueId val="{00000000-261F-4FD8-B4BF-7160113CD6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81.86</c:v>
                </c:pt>
                <c:pt idx="3">
                  <c:v>79.3</c:v>
                </c:pt>
                <c:pt idx="4">
                  <c:v>80.33</c:v>
                </c:pt>
              </c:numCache>
            </c:numRef>
          </c:val>
          <c:smooth val="0"/>
          <c:extLst>
            <c:ext xmlns:c16="http://schemas.microsoft.com/office/drawing/2014/chart" uri="{C3380CC4-5D6E-409C-BE32-E72D297353CC}">
              <c16:uniqueId val="{00000001-261F-4FD8-B4BF-7160113CD6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142.84</c:v>
                </c:pt>
                <c:pt idx="3">
                  <c:v>137.02000000000001</c:v>
                </c:pt>
                <c:pt idx="4">
                  <c:v>137.97</c:v>
                </c:pt>
              </c:numCache>
            </c:numRef>
          </c:val>
          <c:extLst>
            <c:ext xmlns:c16="http://schemas.microsoft.com/office/drawing/2014/chart" uri="{C3380CC4-5D6E-409C-BE32-E72D297353CC}">
              <c16:uniqueId val="{00000000-6A05-42FC-96C4-57B07B9E8D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154.66</c:v>
                </c:pt>
                <c:pt idx="3">
                  <c:v>157.05000000000001</c:v>
                </c:pt>
                <c:pt idx="4">
                  <c:v>160.01</c:v>
                </c:pt>
              </c:numCache>
            </c:numRef>
          </c:val>
          <c:smooth val="0"/>
          <c:extLst>
            <c:ext xmlns:c16="http://schemas.microsoft.com/office/drawing/2014/chart" uri="{C3380CC4-5D6E-409C-BE32-E72D297353CC}">
              <c16:uniqueId val="{00000001-6A05-42FC-96C4-57B07B9E8D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安城市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Ac2</v>
      </c>
      <c r="X8" s="65"/>
      <c r="Y8" s="65"/>
      <c r="Z8" s="65"/>
      <c r="AA8" s="65"/>
      <c r="AB8" s="65"/>
      <c r="AC8" s="65"/>
      <c r="AD8" s="66" t="str">
        <f>データ!$M$6</f>
        <v>非設置</v>
      </c>
      <c r="AE8" s="66"/>
      <c r="AF8" s="66"/>
      <c r="AG8" s="66"/>
      <c r="AH8" s="66"/>
      <c r="AI8" s="66"/>
      <c r="AJ8" s="66"/>
      <c r="AK8" s="3"/>
      <c r="AL8" s="46">
        <f>データ!S6</f>
        <v>189334</v>
      </c>
      <c r="AM8" s="46"/>
      <c r="AN8" s="46"/>
      <c r="AO8" s="46"/>
      <c r="AP8" s="46"/>
      <c r="AQ8" s="46"/>
      <c r="AR8" s="46"/>
      <c r="AS8" s="46"/>
      <c r="AT8" s="45">
        <f>データ!T6</f>
        <v>86.05</v>
      </c>
      <c r="AU8" s="45"/>
      <c r="AV8" s="45"/>
      <c r="AW8" s="45"/>
      <c r="AX8" s="45"/>
      <c r="AY8" s="45"/>
      <c r="AZ8" s="45"/>
      <c r="BA8" s="45"/>
      <c r="BB8" s="45">
        <f>データ!U6</f>
        <v>2200.2800000000002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69.489999999999995</v>
      </c>
      <c r="J10" s="45"/>
      <c r="K10" s="45"/>
      <c r="L10" s="45"/>
      <c r="M10" s="45"/>
      <c r="N10" s="45"/>
      <c r="O10" s="45"/>
      <c r="P10" s="45">
        <f>データ!P6</f>
        <v>75.53</v>
      </c>
      <c r="Q10" s="45"/>
      <c r="R10" s="45"/>
      <c r="S10" s="45"/>
      <c r="T10" s="45"/>
      <c r="U10" s="45"/>
      <c r="V10" s="45"/>
      <c r="W10" s="45">
        <f>データ!Q6</f>
        <v>96.37</v>
      </c>
      <c r="X10" s="45"/>
      <c r="Y10" s="45"/>
      <c r="Z10" s="45"/>
      <c r="AA10" s="45"/>
      <c r="AB10" s="45"/>
      <c r="AC10" s="45"/>
      <c r="AD10" s="46">
        <f>データ!R6</f>
        <v>1650</v>
      </c>
      <c r="AE10" s="46"/>
      <c r="AF10" s="46"/>
      <c r="AG10" s="46"/>
      <c r="AH10" s="46"/>
      <c r="AI10" s="46"/>
      <c r="AJ10" s="46"/>
      <c r="AK10" s="2"/>
      <c r="AL10" s="46">
        <f>データ!V6</f>
        <v>142790</v>
      </c>
      <c r="AM10" s="46"/>
      <c r="AN10" s="46"/>
      <c r="AO10" s="46"/>
      <c r="AP10" s="46"/>
      <c r="AQ10" s="46"/>
      <c r="AR10" s="46"/>
      <c r="AS10" s="46"/>
      <c r="AT10" s="45">
        <f>データ!W6</f>
        <v>21.22</v>
      </c>
      <c r="AU10" s="45"/>
      <c r="AV10" s="45"/>
      <c r="AW10" s="45"/>
      <c r="AX10" s="45"/>
      <c r="AY10" s="45"/>
      <c r="AZ10" s="45"/>
      <c r="BA10" s="45"/>
      <c r="BB10" s="45">
        <f>データ!X6</f>
        <v>6729.03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96+pvAGTxvlHtc0v4egw/hIaPwjo+KIkylE+OxdUTZMZTly/jydYa4Um8Iulqbc1eDfNGzAyScz1jGGjgg0dg==" saltValue="mmEnos1hscI7N3ePhXp6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232122</v>
      </c>
      <c r="D6" s="19">
        <f t="shared" si="3"/>
        <v>46</v>
      </c>
      <c r="E6" s="19">
        <f t="shared" si="3"/>
        <v>17</v>
      </c>
      <c r="F6" s="19">
        <f t="shared" si="3"/>
        <v>1</v>
      </c>
      <c r="G6" s="19">
        <f t="shared" si="3"/>
        <v>0</v>
      </c>
      <c r="H6" s="19" t="str">
        <f t="shared" si="3"/>
        <v>愛知県　安城市</v>
      </c>
      <c r="I6" s="19" t="str">
        <f t="shared" si="3"/>
        <v>法適用</v>
      </c>
      <c r="J6" s="19" t="str">
        <f t="shared" si="3"/>
        <v>下水道事業</v>
      </c>
      <c r="K6" s="19" t="str">
        <f t="shared" si="3"/>
        <v>公共下水道</v>
      </c>
      <c r="L6" s="19" t="str">
        <f t="shared" si="3"/>
        <v>Ac2</v>
      </c>
      <c r="M6" s="19" t="str">
        <f t="shared" si="3"/>
        <v>非設置</v>
      </c>
      <c r="N6" s="20" t="str">
        <f t="shared" si="3"/>
        <v>-</v>
      </c>
      <c r="O6" s="20">
        <f t="shared" si="3"/>
        <v>69.489999999999995</v>
      </c>
      <c r="P6" s="20">
        <f t="shared" si="3"/>
        <v>75.53</v>
      </c>
      <c r="Q6" s="20">
        <f t="shared" si="3"/>
        <v>96.37</v>
      </c>
      <c r="R6" s="20">
        <f t="shared" si="3"/>
        <v>1650</v>
      </c>
      <c r="S6" s="20">
        <f t="shared" si="3"/>
        <v>189334</v>
      </c>
      <c r="T6" s="20">
        <f t="shared" si="3"/>
        <v>86.05</v>
      </c>
      <c r="U6" s="20">
        <f t="shared" si="3"/>
        <v>2200.2800000000002</v>
      </c>
      <c r="V6" s="20">
        <f t="shared" si="3"/>
        <v>142790</v>
      </c>
      <c r="W6" s="20">
        <f t="shared" si="3"/>
        <v>21.22</v>
      </c>
      <c r="X6" s="20">
        <f t="shared" si="3"/>
        <v>6729.03</v>
      </c>
      <c r="Y6" s="21" t="str">
        <f>IF(Y7="",NA(),Y7)</f>
        <v>-</v>
      </c>
      <c r="Z6" s="21" t="str">
        <f t="shared" ref="Z6:AH6" si="4">IF(Z7="",NA(),Z7)</f>
        <v>-</v>
      </c>
      <c r="AA6" s="21">
        <f t="shared" si="4"/>
        <v>96.45</v>
      </c>
      <c r="AB6" s="21">
        <f t="shared" si="4"/>
        <v>99.43</v>
      </c>
      <c r="AC6" s="21">
        <f t="shared" si="4"/>
        <v>100.02</v>
      </c>
      <c r="AD6" s="21" t="str">
        <f t="shared" si="4"/>
        <v>-</v>
      </c>
      <c r="AE6" s="21" t="str">
        <f t="shared" si="4"/>
        <v>-</v>
      </c>
      <c r="AF6" s="21">
        <f t="shared" si="4"/>
        <v>104.34</v>
      </c>
      <c r="AG6" s="21">
        <f t="shared" si="4"/>
        <v>105.1</v>
      </c>
      <c r="AH6" s="21">
        <f t="shared" si="4"/>
        <v>105.99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【3.09】</v>
      </c>
      <c r="AU6" s="21" t="str">
        <f>IF(AU7="",NA(),AU7)</f>
        <v>-</v>
      </c>
      <c r="AV6" s="21" t="str">
        <f t="shared" ref="AV6:BD6" si="6">IF(AV7="",NA(),AV7)</f>
        <v>-</v>
      </c>
      <c r="AW6" s="21">
        <f t="shared" si="6"/>
        <v>46.25</v>
      </c>
      <c r="AX6" s="21">
        <f t="shared" si="6"/>
        <v>46.47</v>
      </c>
      <c r="AY6" s="21">
        <f t="shared" si="6"/>
        <v>44.22</v>
      </c>
      <c r="AZ6" s="21" t="str">
        <f t="shared" si="6"/>
        <v>-</v>
      </c>
      <c r="BA6" s="21" t="str">
        <f t="shared" si="6"/>
        <v>-</v>
      </c>
      <c r="BB6" s="21">
        <f t="shared" si="6"/>
        <v>38.15</v>
      </c>
      <c r="BC6" s="21">
        <f t="shared" si="6"/>
        <v>41.15</v>
      </c>
      <c r="BD6" s="21">
        <f t="shared" si="6"/>
        <v>47.34</v>
      </c>
      <c r="BE6" s="20" t="str">
        <f>IF(BE7="","",IF(BE7="-","【-】","【"&amp;SUBSTITUTE(TEXT(BE7,"#,##0.00"),"-","△")&amp;"】"))</f>
        <v>【71.39】</v>
      </c>
      <c r="BF6" s="21" t="str">
        <f>IF(BF7="",NA(),BF7)</f>
        <v>-</v>
      </c>
      <c r="BG6" s="21" t="str">
        <f t="shared" ref="BG6:BO6" si="7">IF(BG7="",NA(),BG7)</f>
        <v>-</v>
      </c>
      <c r="BH6" s="21">
        <f t="shared" si="7"/>
        <v>293.66000000000003</v>
      </c>
      <c r="BI6" s="21">
        <f t="shared" si="7"/>
        <v>361.39</v>
      </c>
      <c r="BJ6" s="21">
        <f t="shared" si="7"/>
        <v>414.81</v>
      </c>
      <c r="BK6" s="21" t="str">
        <f t="shared" si="7"/>
        <v>-</v>
      </c>
      <c r="BL6" s="21" t="str">
        <f t="shared" si="7"/>
        <v>-</v>
      </c>
      <c r="BM6" s="21">
        <f t="shared" si="7"/>
        <v>610.94000000000005</v>
      </c>
      <c r="BN6" s="21">
        <f t="shared" si="7"/>
        <v>648.28</v>
      </c>
      <c r="BO6" s="21">
        <f t="shared" si="7"/>
        <v>736.08</v>
      </c>
      <c r="BP6" s="20" t="str">
        <f>IF(BP7="","",IF(BP7="-","【-】","【"&amp;SUBSTITUTE(TEXT(BP7,"#,##0.00"),"-","△")&amp;"】"))</f>
        <v>【669.11】</v>
      </c>
      <c r="BQ6" s="21" t="str">
        <f>IF(BQ7="",NA(),BQ7)</f>
        <v>-</v>
      </c>
      <c r="BR6" s="21" t="str">
        <f t="shared" ref="BR6:BZ6" si="8">IF(BR7="",NA(),BR7)</f>
        <v>-</v>
      </c>
      <c r="BS6" s="21">
        <f t="shared" si="8"/>
        <v>68.55</v>
      </c>
      <c r="BT6" s="21">
        <f t="shared" si="8"/>
        <v>70</v>
      </c>
      <c r="BU6" s="21">
        <f t="shared" si="8"/>
        <v>69.56</v>
      </c>
      <c r="BV6" s="21" t="str">
        <f t="shared" si="8"/>
        <v>-</v>
      </c>
      <c r="BW6" s="21" t="str">
        <f t="shared" si="8"/>
        <v>-</v>
      </c>
      <c r="BX6" s="21">
        <f t="shared" si="8"/>
        <v>81.86</v>
      </c>
      <c r="BY6" s="21">
        <f t="shared" si="8"/>
        <v>79.3</v>
      </c>
      <c r="BZ6" s="21">
        <f t="shared" si="8"/>
        <v>80.33</v>
      </c>
      <c r="CA6" s="20" t="str">
        <f>IF(CA7="","",IF(CA7="-","【-】","【"&amp;SUBSTITUTE(TEXT(CA7,"#,##0.00"),"-","△")&amp;"】"))</f>
        <v>【99.73】</v>
      </c>
      <c r="CB6" s="21" t="str">
        <f>IF(CB7="",NA(),CB7)</f>
        <v>-</v>
      </c>
      <c r="CC6" s="21" t="str">
        <f t="shared" ref="CC6:CK6" si="9">IF(CC7="",NA(),CC7)</f>
        <v>-</v>
      </c>
      <c r="CD6" s="21">
        <f t="shared" si="9"/>
        <v>142.84</v>
      </c>
      <c r="CE6" s="21">
        <f t="shared" si="9"/>
        <v>137.02000000000001</v>
      </c>
      <c r="CF6" s="21">
        <f t="shared" si="9"/>
        <v>137.97</v>
      </c>
      <c r="CG6" s="21" t="str">
        <f t="shared" si="9"/>
        <v>-</v>
      </c>
      <c r="CH6" s="21" t="str">
        <f t="shared" si="9"/>
        <v>-</v>
      </c>
      <c r="CI6" s="21">
        <f t="shared" si="9"/>
        <v>154.66</v>
      </c>
      <c r="CJ6" s="21">
        <f t="shared" si="9"/>
        <v>157.05000000000001</v>
      </c>
      <c r="CK6" s="21">
        <f t="shared" si="9"/>
        <v>160.01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f t="shared" si="11"/>
        <v>92.6</v>
      </c>
      <c r="DA6" s="21">
        <f t="shared" si="11"/>
        <v>92.54</v>
      </c>
      <c r="DB6" s="21">
        <f t="shared" si="11"/>
        <v>93.33</v>
      </c>
      <c r="DC6" s="21" t="str">
        <f t="shared" si="11"/>
        <v>-</v>
      </c>
      <c r="DD6" s="21" t="str">
        <f t="shared" si="11"/>
        <v>-</v>
      </c>
      <c r="DE6" s="21">
        <f t="shared" si="11"/>
        <v>89.07</v>
      </c>
      <c r="DF6" s="21">
        <f t="shared" si="11"/>
        <v>89.18</v>
      </c>
      <c r="DG6" s="21">
        <f t="shared" si="11"/>
        <v>90.61</v>
      </c>
      <c r="DH6" s="20" t="str">
        <f>IF(DH7="","",IF(DH7="-","【-】","【"&amp;SUBSTITUTE(TEXT(DH7,"#,##0.00"),"-","△")&amp;"】"))</f>
        <v>【95.72】</v>
      </c>
      <c r="DI6" s="21" t="str">
        <f>IF(DI7="",NA(),DI7)</f>
        <v>-</v>
      </c>
      <c r="DJ6" s="21" t="str">
        <f t="shared" ref="DJ6:DR6" si="12">IF(DJ7="",NA(),DJ7)</f>
        <v>-</v>
      </c>
      <c r="DK6" s="21">
        <f t="shared" si="12"/>
        <v>2.9</v>
      </c>
      <c r="DL6" s="21">
        <f t="shared" si="12"/>
        <v>5.66</v>
      </c>
      <c r="DM6" s="21">
        <f t="shared" si="12"/>
        <v>8.35</v>
      </c>
      <c r="DN6" s="21" t="str">
        <f t="shared" si="12"/>
        <v>-</v>
      </c>
      <c r="DO6" s="21" t="str">
        <f t="shared" si="12"/>
        <v>-</v>
      </c>
      <c r="DP6" s="21">
        <f t="shared" si="12"/>
        <v>14.98</v>
      </c>
      <c r="DQ6" s="21">
        <f t="shared" si="12"/>
        <v>15.11</v>
      </c>
      <c r="DR6" s="21">
        <f t="shared" si="12"/>
        <v>16.440000000000001</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0.03</v>
      </c>
      <c r="EM6" s="21">
        <f t="shared" si="14"/>
        <v>7.0000000000000007E-2</v>
      </c>
      <c r="EN6" s="20">
        <f t="shared" si="14"/>
        <v>0</v>
      </c>
      <c r="EO6" s="20" t="str">
        <f>IF(EO7="","",IF(EO7="-","【-】","【"&amp;SUBSTITUTE(TEXT(EO7,"#,##0.00"),"-","△")&amp;"】"))</f>
        <v>【0.24】</v>
      </c>
    </row>
    <row r="7" spans="1:148" s="22" customFormat="1" x14ac:dyDescent="0.15">
      <c r="A7" s="14"/>
      <c r="B7" s="23">
        <v>2021</v>
      </c>
      <c r="C7" s="23">
        <v>232122</v>
      </c>
      <c r="D7" s="23">
        <v>46</v>
      </c>
      <c r="E7" s="23">
        <v>17</v>
      </c>
      <c r="F7" s="23">
        <v>1</v>
      </c>
      <c r="G7" s="23">
        <v>0</v>
      </c>
      <c r="H7" s="23" t="s">
        <v>96</v>
      </c>
      <c r="I7" s="23" t="s">
        <v>97</v>
      </c>
      <c r="J7" s="23" t="s">
        <v>98</v>
      </c>
      <c r="K7" s="23" t="s">
        <v>99</v>
      </c>
      <c r="L7" s="23" t="s">
        <v>100</v>
      </c>
      <c r="M7" s="23" t="s">
        <v>101</v>
      </c>
      <c r="N7" s="24" t="s">
        <v>102</v>
      </c>
      <c r="O7" s="24">
        <v>69.489999999999995</v>
      </c>
      <c r="P7" s="24">
        <v>75.53</v>
      </c>
      <c r="Q7" s="24">
        <v>96.37</v>
      </c>
      <c r="R7" s="24">
        <v>1650</v>
      </c>
      <c r="S7" s="24">
        <v>189334</v>
      </c>
      <c r="T7" s="24">
        <v>86.05</v>
      </c>
      <c r="U7" s="24">
        <v>2200.2800000000002</v>
      </c>
      <c r="V7" s="24">
        <v>142790</v>
      </c>
      <c r="W7" s="24">
        <v>21.22</v>
      </c>
      <c r="X7" s="24">
        <v>6729.03</v>
      </c>
      <c r="Y7" s="24" t="s">
        <v>102</v>
      </c>
      <c r="Z7" s="24" t="s">
        <v>102</v>
      </c>
      <c r="AA7" s="24">
        <v>96.45</v>
      </c>
      <c r="AB7" s="24">
        <v>99.43</v>
      </c>
      <c r="AC7" s="24">
        <v>100.02</v>
      </c>
      <c r="AD7" s="24" t="s">
        <v>102</v>
      </c>
      <c r="AE7" s="24" t="s">
        <v>102</v>
      </c>
      <c r="AF7" s="24">
        <v>104.34</v>
      </c>
      <c r="AG7" s="24">
        <v>105.1</v>
      </c>
      <c r="AH7" s="24">
        <v>105.99</v>
      </c>
      <c r="AI7" s="24">
        <v>107.02</v>
      </c>
      <c r="AJ7" s="24" t="s">
        <v>102</v>
      </c>
      <c r="AK7" s="24" t="s">
        <v>102</v>
      </c>
      <c r="AL7" s="24">
        <v>0</v>
      </c>
      <c r="AM7" s="24">
        <v>0</v>
      </c>
      <c r="AN7" s="24">
        <v>0</v>
      </c>
      <c r="AO7" s="24" t="s">
        <v>102</v>
      </c>
      <c r="AP7" s="24" t="s">
        <v>102</v>
      </c>
      <c r="AQ7" s="24">
        <v>0</v>
      </c>
      <c r="AR7" s="24">
        <v>0</v>
      </c>
      <c r="AS7" s="24">
        <v>0</v>
      </c>
      <c r="AT7" s="24">
        <v>3.09</v>
      </c>
      <c r="AU7" s="24" t="s">
        <v>102</v>
      </c>
      <c r="AV7" s="24" t="s">
        <v>102</v>
      </c>
      <c r="AW7" s="24">
        <v>46.25</v>
      </c>
      <c r="AX7" s="24">
        <v>46.47</v>
      </c>
      <c r="AY7" s="24">
        <v>44.22</v>
      </c>
      <c r="AZ7" s="24" t="s">
        <v>102</v>
      </c>
      <c r="BA7" s="24" t="s">
        <v>102</v>
      </c>
      <c r="BB7" s="24">
        <v>38.15</v>
      </c>
      <c r="BC7" s="24">
        <v>41.15</v>
      </c>
      <c r="BD7" s="24">
        <v>47.34</v>
      </c>
      <c r="BE7" s="24">
        <v>71.39</v>
      </c>
      <c r="BF7" s="24" t="s">
        <v>102</v>
      </c>
      <c r="BG7" s="24" t="s">
        <v>102</v>
      </c>
      <c r="BH7" s="24">
        <v>293.66000000000003</v>
      </c>
      <c r="BI7" s="24">
        <v>361.39</v>
      </c>
      <c r="BJ7" s="24">
        <v>414.81</v>
      </c>
      <c r="BK7" s="24" t="s">
        <v>102</v>
      </c>
      <c r="BL7" s="24" t="s">
        <v>102</v>
      </c>
      <c r="BM7" s="24">
        <v>610.94000000000005</v>
      </c>
      <c r="BN7" s="24">
        <v>648.28</v>
      </c>
      <c r="BO7" s="24">
        <v>736.08</v>
      </c>
      <c r="BP7" s="24">
        <v>669.11</v>
      </c>
      <c r="BQ7" s="24" t="s">
        <v>102</v>
      </c>
      <c r="BR7" s="24" t="s">
        <v>102</v>
      </c>
      <c r="BS7" s="24">
        <v>68.55</v>
      </c>
      <c r="BT7" s="24">
        <v>70</v>
      </c>
      <c r="BU7" s="24">
        <v>69.56</v>
      </c>
      <c r="BV7" s="24" t="s">
        <v>102</v>
      </c>
      <c r="BW7" s="24" t="s">
        <v>102</v>
      </c>
      <c r="BX7" s="24">
        <v>81.86</v>
      </c>
      <c r="BY7" s="24">
        <v>79.3</v>
      </c>
      <c r="BZ7" s="24">
        <v>80.33</v>
      </c>
      <c r="CA7" s="24">
        <v>99.73</v>
      </c>
      <c r="CB7" s="24" t="s">
        <v>102</v>
      </c>
      <c r="CC7" s="24" t="s">
        <v>102</v>
      </c>
      <c r="CD7" s="24">
        <v>142.84</v>
      </c>
      <c r="CE7" s="24">
        <v>137.02000000000001</v>
      </c>
      <c r="CF7" s="24">
        <v>137.97</v>
      </c>
      <c r="CG7" s="24" t="s">
        <v>102</v>
      </c>
      <c r="CH7" s="24" t="s">
        <v>102</v>
      </c>
      <c r="CI7" s="24">
        <v>154.66</v>
      </c>
      <c r="CJ7" s="24">
        <v>157.05000000000001</v>
      </c>
      <c r="CK7" s="24">
        <v>160.01</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t="s">
        <v>102</v>
      </c>
      <c r="CY7" s="24" t="s">
        <v>102</v>
      </c>
      <c r="CZ7" s="24">
        <v>92.6</v>
      </c>
      <c r="DA7" s="24">
        <v>92.54</v>
      </c>
      <c r="DB7" s="24">
        <v>93.33</v>
      </c>
      <c r="DC7" s="24" t="s">
        <v>102</v>
      </c>
      <c r="DD7" s="24" t="s">
        <v>102</v>
      </c>
      <c r="DE7" s="24">
        <v>89.07</v>
      </c>
      <c r="DF7" s="24">
        <v>89.18</v>
      </c>
      <c r="DG7" s="24">
        <v>90.61</v>
      </c>
      <c r="DH7" s="24">
        <v>95.72</v>
      </c>
      <c r="DI7" s="24" t="s">
        <v>102</v>
      </c>
      <c r="DJ7" s="24" t="s">
        <v>102</v>
      </c>
      <c r="DK7" s="24">
        <v>2.9</v>
      </c>
      <c r="DL7" s="24">
        <v>5.66</v>
      </c>
      <c r="DM7" s="24">
        <v>8.35</v>
      </c>
      <c r="DN7" s="24" t="s">
        <v>102</v>
      </c>
      <c r="DO7" s="24" t="s">
        <v>102</v>
      </c>
      <c r="DP7" s="24">
        <v>14.98</v>
      </c>
      <c r="DQ7" s="24">
        <v>15.11</v>
      </c>
      <c r="DR7" s="24">
        <v>16.440000000000001</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0.03</v>
      </c>
      <c r="EM7" s="24">
        <v>7.0000000000000007E-2</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2023-01-26T01:50:04Z</cp:lastPrinted>
  <dcterms:created xsi:type="dcterms:W3CDTF">2023-01-12T23:31:32Z</dcterms:created>
  <dcterms:modified xsi:type="dcterms:W3CDTF">2023-01-30T01:21:59Z</dcterms:modified>
  <cp:category/>
</cp:coreProperties>
</file>