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6公共下水道\"/>
    </mc:Choice>
  </mc:AlternateContent>
  <xr:revisionPtr revIDLastSave="0" documentId="13_ncr:1_{452C7677-D02F-4168-BD91-3A06EE21F8A6}" xr6:coauthVersionLast="36" xr6:coauthVersionMax="36" xr10:uidLastSave="{00000000-0000-0000-0000-000000000000}"/>
  <workbookProtection workbookAlgorithmName="SHA-512" workbookHashValue="RKNjTTHXIvtKOx/oj1TUFhbVEXwO8mkt84osJ6izPf0u0SsK/MlehHFfymcrlj0HmkRWDKI2KOX3IxnJsJx7aw==" workbookSaltValue="StJ1GMktifp0AARG66xX/A=="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AL8" i="4" s="1"/>
  <c r="R6" i="5"/>
  <c r="AD10" i="4" s="1"/>
  <c r="Q6" i="5"/>
  <c r="W10" i="4" s="1"/>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E85" i="4"/>
  <c r="BB10" i="4"/>
  <c r="P10" i="4"/>
  <c r="AT8" i="4"/>
  <c r="W8" i="4"/>
  <c r="B6" i="4"/>
</calcChain>
</file>

<file path=xl/sharedStrings.xml><?xml version="1.0" encoding="utf-8"?>
<sst xmlns="http://schemas.openxmlformats.org/spreadsheetml/2006/main" count="275" uniqueCount="118">
  <si>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</si>
  <si>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</si>
  <si>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</si>
  <si>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</si>
  <si>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</si>
  <si>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</si>
  <si>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</si>
  <si>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</si>
  <si>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</si>
  <si>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</si>
  <si>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</si>
  <si>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</si>
  <si>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</si>
  <si>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</si>
  <si>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</si>
  <si>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</si>
  <si>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</si>
  <si>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</si>
  <si>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</si>
  <si>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</si>
  <si>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</si>
  <si>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</si>
  <si>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</si>
  <si>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</si>
  <si>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</si>
  <si>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</si>
  <si>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</si>
  <si>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</si>
  <si>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</si>
  <si>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</si>
  <si>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</si>
  <si>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</si>
  <si>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</si>
  <si>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</si>
  <si>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</si>
  <si>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</si>
  <si>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</si>
  <si>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</si>
  <si>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</si>
  <si>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</si>
  <si>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</si>
  <si>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</si>
  <si>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</si>
  <si>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</si>
  <si>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</si>
  <si>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</si>
  <si>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</si>
  <si>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</si>
  <si>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</si>
  <si>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</si>
  <si>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</si>
  <si>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</si>
  <si>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</si>
  <si>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</si>
  <si>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</si>
  <si>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</si>
  <si>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</si>
  <si>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</si>
  <si>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</si>
  <si>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</si>
  <si>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</si>
  <si>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</si>
  <si>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</si>
  <si>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</si>
  <si>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</si>
  <si>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</si>
  <si>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</si>
  <si>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</si>
  <si>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</si>
  <si>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</si>
  <si>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</si>
  <si>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</si>
  <si>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</si>
  <si>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</si>
  <si>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</si>
  <si>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</si>
  <si>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</si>
  <si>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</si>
  <si>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</si>
  <si>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</si>
  <si>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</si>
  <si>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</si>
  <si>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</si>
  <si>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</si>
  <si>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</si>
  <si>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</si>
  <si>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</si>
  <si>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</si>
  <si>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</si>
  <si>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</si>
  <si>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</si>
  <si>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</si>
  <si>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</si>
  <si>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</si>
  <si>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</si>
  <si>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</si>
  <si>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蒲郡市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</si>
  <si>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</si>
  <si>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</si>
  <si>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</si>
  <si>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</si>
  <si>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</si>
  <si>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</si>
  <si>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</si>
  <si>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</si>
  <si>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</si>
  <si>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</si>
  <si>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</si>
  <si>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</si>
  <si>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</si>
  <si>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</si>
  <si>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</si>
  <si>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</si>
  <si>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</si>
  <si>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</si>
  <si>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重点アクションプランによる下水道整備拡張を進めることで、供用開始区域の拡大とともに使用料収入の増加を見込んでいます。一方で人口減少等による使用料収入の減少や老朽化した施設の維持更新費用の増大が予想されます。今後は水洗化率の向上等による使用料収入の確保に努めるとともに、経費削減を図り、持続的かつ安定的な経営を目指していきます。
　下水道事業経営戦略は、平成２８年度に策定し、令和３年度に改定を行い、令和８年度に見直しを行う予定です。</t>
    <phoneticPr fontId="4"/>
  </si>
  <si>
    <t>①有形固定資産減価償却率は、類似団体平均を下回っていますが、法適用してから年数が浅いため、減価償却累計額が毎年増加傾向であることや重点アクションプランによる下水道整備拡張により新規資産が増加していることが要因です。
②管渠老朽化率は、公共下水道事業の事業着手が昭和４６年のため、徐々に法定耐用年数を迎える管渠が増加しており、早期にストックマネジメント計画を策定し、適正な維持管理・更新を行う必要があります。
③管渠改善率は、重点アクションプランによる下水道整備拡張により、既設管の改良・更新よりも新設工事を重点的に行っている状況のため、管渠改善が進んでいないのが現状です。</t>
    <rPh sb="205" eb="207">
      <t>カンキョ</t>
    </rPh>
    <rPh sb="207" eb="210">
      <t>カイゼンリツ</t>
    </rPh>
    <phoneticPr fontId="4"/>
  </si>
  <si>
    <t>①経常収支比率は、基準内繰入金の算定基準を見直したこと及び処理場・ポンプ場施設の機械・電気設備の老朽化により減価償却費が減少していることから、前年度より悪化しました。
②累積欠損金比率は、法適用前まで保有していた下水道浄化センター三次処理用地の他会計による売却の特別利益があったことに伴い、当年度の純利益が約２億７千万円の黒字となり、累積欠損金の改善に繋がりました。
③流動比率は、②の特別利益により流動資産が増加となり改善しました。
④企業債残高対事業規模比率は、重点アクションプランによる下水道整備拡張により、企業債の新規発行額が償還金を上回るため、今後も増加傾向の見込みです。
⑤経費回収率、⑥汚水処理原価は、新型コロナウイルス感染症の影響が若干回復基調となり改善しました。また、従来、受益者負担金、県補助金、一般会計繰入金等に係る長期前受金戻入分を一部使用料で賄うべき経費として取り扱っていた汚水処理費のうちの資本費について、算定基準を見直し、全額資本費から控除するものとしたことで改善しました。
⑦施設利用率は、前年度とほぼ横ばいですが、依然として不明水削減の取組みを図る必要があります。
⑧水洗化率は、重点アクションプランによる下水道整備拡張により減少しました。今後も下水道の未接続者への更なる広報活動など、水洗化率向上に向けて取り組んでいきます。</t>
    <rPh sb="48" eb="51">
      <t>ロウキュウカ</t>
    </rPh>
    <rPh sb="193" eb="197">
      <t>トクベツリエキ</t>
    </rPh>
    <rPh sb="200" eb="202">
      <t>リュウドウ</t>
    </rPh>
    <rPh sb="202" eb="204">
      <t>シサン</t>
    </rPh>
    <rPh sb="205" eb="207">
      <t>ゾウカ</t>
    </rPh>
    <rPh sb="210" eb="212">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</si>
</sst>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7.0000000000000007E-2</c:v>
                </c:pt>
                <c:pt idx="3" formatCode="#,##0.00;&quot;△&quot;#,##0.00">
                  <c:v>0</c:v>
                </c:pt>
                <c:pt idx="4">
                  <c:v>0.01</c:v>
                </c:pt>
              </c:numCache>
            </c:numRef>
          </c:val>
          <c:extLst>
            <c:ext xmlns:c16="http://schemas.microsoft.com/office/drawing/2014/chart" uri="{C3380CC4-5D6E-409C-BE32-E72D297353CC}">
              <c16:uniqueId val="{00000000-5227-41FA-8A1A-9E4EC68CC67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0.09</c:v>
                </c:pt>
                <c:pt idx="4">
                  <c:v>0.17</c:v>
                </c:pt>
              </c:numCache>
            </c:numRef>
          </c:val>
          <c:smooth val="0"/>
          <c:extLst>
            <c:ext xmlns:c16="http://schemas.microsoft.com/office/drawing/2014/chart" uri="{C3380CC4-5D6E-409C-BE32-E72D297353CC}">
              <c16:uniqueId val="{00000001-5227-41FA-8A1A-9E4EC68CC67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64.180000000000007</c:v>
                </c:pt>
                <c:pt idx="3">
                  <c:v>72.599999999999994</c:v>
                </c:pt>
                <c:pt idx="4">
                  <c:v>73.38</c:v>
                </c:pt>
              </c:numCache>
            </c:numRef>
          </c:val>
          <c:extLst>
            <c:ext xmlns:c16="http://schemas.microsoft.com/office/drawing/2014/chart" uri="{C3380CC4-5D6E-409C-BE32-E72D297353CC}">
              <c16:uniqueId val="{00000000-6B7C-4EA8-8ED0-1A0BB8E62DE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68.31</c:v>
                </c:pt>
                <c:pt idx="3">
                  <c:v>65.28</c:v>
                </c:pt>
                <c:pt idx="4">
                  <c:v>64.92</c:v>
                </c:pt>
              </c:numCache>
            </c:numRef>
          </c:val>
          <c:smooth val="0"/>
          <c:extLst>
            <c:ext xmlns:c16="http://schemas.microsoft.com/office/drawing/2014/chart" uri="{C3380CC4-5D6E-409C-BE32-E72D297353CC}">
              <c16:uniqueId val="{00000001-6B7C-4EA8-8ED0-1A0BB8E62DE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90.52</c:v>
                </c:pt>
                <c:pt idx="3">
                  <c:v>90.41</c:v>
                </c:pt>
                <c:pt idx="4">
                  <c:v>88.6</c:v>
                </c:pt>
              </c:numCache>
            </c:numRef>
          </c:val>
          <c:extLst>
            <c:ext xmlns:c16="http://schemas.microsoft.com/office/drawing/2014/chart" uri="{C3380CC4-5D6E-409C-BE32-E72D297353CC}">
              <c16:uniqueId val="{00000000-4BC7-4667-9710-48ABA4C7E8F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92.62</c:v>
                </c:pt>
                <c:pt idx="3">
                  <c:v>92.72</c:v>
                </c:pt>
                <c:pt idx="4">
                  <c:v>92.88</c:v>
                </c:pt>
              </c:numCache>
            </c:numRef>
          </c:val>
          <c:smooth val="0"/>
          <c:extLst>
            <c:ext xmlns:c16="http://schemas.microsoft.com/office/drawing/2014/chart" uri="{C3380CC4-5D6E-409C-BE32-E72D297353CC}">
              <c16:uniqueId val="{00000001-4BC7-4667-9710-48ABA4C7E8F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89.02</c:v>
                </c:pt>
                <c:pt idx="3">
                  <c:v>106.84</c:v>
                </c:pt>
                <c:pt idx="4">
                  <c:v>100.83</c:v>
                </c:pt>
              </c:numCache>
            </c:numRef>
          </c:val>
          <c:extLst>
            <c:ext xmlns:c16="http://schemas.microsoft.com/office/drawing/2014/chart" uri="{C3380CC4-5D6E-409C-BE32-E72D297353CC}">
              <c16:uniqueId val="{00000000-5C3B-46F1-80DE-49E1B2E052D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106.99</c:v>
                </c:pt>
                <c:pt idx="3">
                  <c:v>107.85</c:v>
                </c:pt>
                <c:pt idx="4">
                  <c:v>108.04</c:v>
                </c:pt>
              </c:numCache>
            </c:numRef>
          </c:val>
          <c:smooth val="0"/>
          <c:extLst>
            <c:ext xmlns:c16="http://schemas.microsoft.com/office/drawing/2014/chart" uri="{C3380CC4-5D6E-409C-BE32-E72D297353CC}">
              <c16:uniqueId val="{00000001-5C3B-46F1-80DE-49E1B2E052D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5.21</c:v>
                </c:pt>
                <c:pt idx="3">
                  <c:v>10.06</c:v>
                </c:pt>
                <c:pt idx="4">
                  <c:v>14.15</c:v>
                </c:pt>
              </c:numCache>
            </c:numRef>
          </c:val>
          <c:extLst>
            <c:ext xmlns:c16="http://schemas.microsoft.com/office/drawing/2014/chart" uri="{C3380CC4-5D6E-409C-BE32-E72D297353CC}">
              <c16:uniqueId val="{00000000-586A-4753-A118-2A21F8B7E98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26.36</c:v>
                </c:pt>
                <c:pt idx="3">
                  <c:v>23.79</c:v>
                </c:pt>
                <c:pt idx="4">
                  <c:v>25.66</c:v>
                </c:pt>
              </c:numCache>
            </c:numRef>
          </c:val>
          <c:smooth val="0"/>
          <c:extLst>
            <c:ext xmlns:c16="http://schemas.microsoft.com/office/drawing/2014/chart" uri="{C3380CC4-5D6E-409C-BE32-E72D297353CC}">
              <c16:uniqueId val="{00000001-586A-4753-A118-2A21F8B7E98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c:v>0.04</c:v>
                </c:pt>
              </c:numCache>
            </c:numRef>
          </c:val>
          <c:extLst>
            <c:ext xmlns:c16="http://schemas.microsoft.com/office/drawing/2014/chart" uri="{C3380CC4-5D6E-409C-BE32-E72D297353CC}">
              <c16:uniqueId val="{00000000-F049-45B2-9993-362EBD51816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1.43</c:v>
                </c:pt>
                <c:pt idx="3">
                  <c:v>1.22</c:v>
                </c:pt>
                <c:pt idx="4">
                  <c:v>1.61</c:v>
                </c:pt>
              </c:numCache>
            </c:numRef>
          </c:val>
          <c:smooth val="0"/>
          <c:extLst>
            <c:ext xmlns:c16="http://schemas.microsoft.com/office/drawing/2014/chart" uri="{C3380CC4-5D6E-409C-BE32-E72D297353CC}">
              <c16:uniqueId val="{00000001-F049-45B2-9993-362EBD51816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23.95</c:v>
                </c:pt>
                <c:pt idx="3">
                  <c:v>4.7699999999999996</c:v>
                </c:pt>
                <c:pt idx="4" formatCode="#,##0.00;&quot;△&quot;#,##0.00">
                  <c:v>0</c:v>
                </c:pt>
              </c:numCache>
            </c:numRef>
          </c:val>
          <c:extLst>
            <c:ext xmlns:c16="http://schemas.microsoft.com/office/drawing/2014/chart" uri="{C3380CC4-5D6E-409C-BE32-E72D297353CC}">
              <c16:uniqueId val="{00000000-4811-4D7C-868D-8B4D622DFE0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7.42</c:v>
                </c:pt>
                <c:pt idx="3">
                  <c:v>4.72</c:v>
                </c:pt>
                <c:pt idx="4">
                  <c:v>4.49</c:v>
                </c:pt>
              </c:numCache>
            </c:numRef>
          </c:val>
          <c:smooth val="0"/>
          <c:extLst>
            <c:ext xmlns:c16="http://schemas.microsoft.com/office/drawing/2014/chart" uri="{C3380CC4-5D6E-409C-BE32-E72D297353CC}">
              <c16:uniqueId val="{00000001-4811-4D7C-868D-8B4D622DFE0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67.22</c:v>
                </c:pt>
                <c:pt idx="3">
                  <c:v>76.53</c:v>
                </c:pt>
                <c:pt idx="4">
                  <c:v>87.14</c:v>
                </c:pt>
              </c:numCache>
            </c:numRef>
          </c:val>
          <c:extLst>
            <c:ext xmlns:c16="http://schemas.microsoft.com/office/drawing/2014/chart" uri="{C3380CC4-5D6E-409C-BE32-E72D297353CC}">
              <c16:uniqueId val="{00000000-476A-455F-8586-FBAD26617CF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68.180000000000007</c:v>
                </c:pt>
                <c:pt idx="3">
                  <c:v>67.930000000000007</c:v>
                </c:pt>
                <c:pt idx="4">
                  <c:v>68.53</c:v>
                </c:pt>
              </c:numCache>
            </c:numRef>
          </c:val>
          <c:smooth val="0"/>
          <c:extLst>
            <c:ext xmlns:c16="http://schemas.microsoft.com/office/drawing/2014/chart" uri="{C3380CC4-5D6E-409C-BE32-E72D297353CC}">
              <c16:uniqueId val="{00000001-476A-455F-8586-FBAD26617CF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500.33</c:v>
                </c:pt>
                <c:pt idx="3">
                  <c:v>516.65</c:v>
                </c:pt>
                <c:pt idx="4">
                  <c:v>521.42999999999995</c:v>
                </c:pt>
              </c:numCache>
            </c:numRef>
          </c:val>
          <c:extLst>
            <c:ext xmlns:c16="http://schemas.microsoft.com/office/drawing/2014/chart" uri="{C3380CC4-5D6E-409C-BE32-E72D297353CC}">
              <c16:uniqueId val="{00000000-CC29-422D-801D-E478F06FAFC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847.44</c:v>
                </c:pt>
                <c:pt idx="3">
                  <c:v>857.88</c:v>
                </c:pt>
                <c:pt idx="4">
                  <c:v>825.1</c:v>
                </c:pt>
              </c:numCache>
            </c:numRef>
          </c:val>
          <c:smooth val="0"/>
          <c:extLst>
            <c:ext xmlns:c16="http://schemas.microsoft.com/office/drawing/2014/chart" uri="{C3380CC4-5D6E-409C-BE32-E72D297353CC}">
              <c16:uniqueId val="{00000001-CC29-422D-801D-E478F06FAFC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65.97</c:v>
                </c:pt>
                <c:pt idx="3">
                  <c:v>62.85</c:v>
                </c:pt>
                <c:pt idx="4">
                  <c:v>79.069999999999993</c:v>
                </c:pt>
              </c:numCache>
            </c:numRef>
          </c:val>
          <c:extLst>
            <c:ext xmlns:c16="http://schemas.microsoft.com/office/drawing/2014/chart" uri="{C3380CC4-5D6E-409C-BE32-E72D297353CC}">
              <c16:uniqueId val="{00000000-60CE-4A33-A141-74D6F08FAF0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94.69</c:v>
                </c:pt>
                <c:pt idx="3">
                  <c:v>94.97</c:v>
                </c:pt>
                <c:pt idx="4">
                  <c:v>97.07</c:v>
                </c:pt>
              </c:numCache>
            </c:numRef>
          </c:val>
          <c:smooth val="0"/>
          <c:extLst>
            <c:ext xmlns:c16="http://schemas.microsoft.com/office/drawing/2014/chart" uri="{C3380CC4-5D6E-409C-BE32-E72D297353CC}">
              <c16:uniqueId val="{00000001-60CE-4A33-A141-74D6F08FAF0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185.03</c:v>
                </c:pt>
                <c:pt idx="3">
                  <c:v>186.93</c:v>
                </c:pt>
                <c:pt idx="4">
                  <c:v>150</c:v>
                </c:pt>
              </c:numCache>
            </c:numRef>
          </c:val>
          <c:extLst>
            <c:ext xmlns:c16="http://schemas.microsoft.com/office/drawing/2014/chart" uri="{C3380CC4-5D6E-409C-BE32-E72D297353CC}">
              <c16:uniqueId val="{00000000-714F-43FF-A7A2-064D71ACE88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159.78</c:v>
                </c:pt>
                <c:pt idx="3">
                  <c:v>159.49</c:v>
                </c:pt>
                <c:pt idx="4">
                  <c:v>157.81</c:v>
                </c:pt>
              </c:numCache>
            </c:numRef>
          </c:val>
          <c:smooth val="0"/>
          <c:extLst>
            <c:ext xmlns:c16="http://schemas.microsoft.com/office/drawing/2014/chart" uri="{C3380CC4-5D6E-409C-BE32-E72D297353CC}">
              <c16:uniqueId val="{00000001-714F-43FF-A7A2-064D71ACE88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愛知県　蒲郡市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5">
        <f>データ!S6</f>
        <v>79261</v>
      </c>
      <c r="AM8" s="45"/>
      <c r="AN8" s="45"/>
      <c r="AO8" s="45"/>
      <c r="AP8" s="45"/>
      <c r="AQ8" s="45"/>
      <c r="AR8" s="45"/>
      <c r="AS8" s="45"/>
      <c r="AT8" s="46">
        <f>データ!T6</f>
        <v>56.96</v>
      </c>
      <c r="AU8" s="46"/>
      <c r="AV8" s="46"/>
      <c r="AW8" s="46"/>
      <c r="AX8" s="46"/>
      <c r="AY8" s="46"/>
      <c r="AZ8" s="46"/>
      <c r="BA8" s="46"/>
      <c r="BB8" s="46">
        <f>データ!U6</f>
        <v>1391.52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71.84</v>
      </c>
      <c r="J10" s="46"/>
      <c r="K10" s="46"/>
      <c r="L10" s="46"/>
      <c r="M10" s="46"/>
      <c r="N10" s="46"/>
      <c r="O10" s="46"/>
      <c r="P10" s="46">
        <f>データ!P6</f>
        <v>69.19</v>
      </c>
      <c r="Q10" s="46"/>
      <c r="R10" s="46"/>
      <c r="S10" s="46"/>
      <c r="T10" s="46"/>
      <c r="U10" s="46"/>
      <c r="V10" s="46"/>
      <c r="W10" s="46">
        <f>データ!Q6</f>
        <v>83.27</v>
      </c>
      <c r="X10" s="46"/>
      <c r="Y10" s="46"/>
      <c r="Z10" s="46"/>
      <c r="AA10" s="46"/>
      <c r="AB10" s="46"/>
      <c r="AC10" s="46"/>
      <c r="AD10" s="45">
        <f>データ!R6</f>
        <v>2299</v>
      </c>
      <c r="AE10" s="45"/>
      <c r="AF10" s="45"/>
      <c r="AG10" s="45"/>
      <c r="AH10" s="45"/>
      <c r="AI10" s="45"/>
      <c r="AJ10" s="45"/>
      <c r="AK10" s="2"/>
      <c r="AL10" s="45">
        <f>データ!V6</f>
        <v>54716</v>
      </c>
      <c r="AM10" s="45"/>
      <c r="AN10" s="45"/>
      <c r="AO10" s="45"/>
      <c r="AP10" s="45"/>
      <c r="AQ10" s="45"/>
      <c r="AR10" s="45"/>
      <c r="AS10" s="45"/>
      <c r="AT10" s="46">
        <f>データ!W6</f>
        <v>12.14</v>
      </c>
      <c r="AU10" s="46"/>
      <c r="AV10" s="46"/>
      <c r="AW10" s="46"/>
      <c r="AX10" s="46"/>
      <c r="AY10" s="46"/>
      <c r="AZ10" s="46"/>
      <c r="BA10" s="46"/>
      <c r="BB10" s="46">
        <f>データ!X6</f>
        <v>4507.08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gfUe2SkXGmoyFDe7r7Kcqyff5fx9GidDCrR8vXA+mesIRsWr9p1YujHlO211b+CoXoov3DqsnLObTqTR6cVtBQ==" saltValue="8EQjTmvnbyzN+69gWe5Vk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232149</v>
      </c>
      <c r="D6" s="19">
        <f t="shared" si="3"/>
        <v>46</v>
      </c>
      <c r="E6" s="19">
        <f t="shared" si="3"/>
        <v>17</v>
      </c>
      <c r="F6" s="19">
        <f t="shared" si="3"/>
        <v>1</v>
      </c>
      <c r="G6" s="19">
        <f t="shared" si="3"/>
        <v>0</v>
      </c>
      <c r="H6" s="19" t="str">
        <f t="shared" si="3"/>
        <v>愛知県　蒲郡市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71.84</v>
      </c>
      <c r="P6" s="20">
        <f t="shared" si="3"/>
        <v>69.19</v>
      </c>
      <c r="Q6" s="20">
        <f t="shared" si="3"/>
        <v>83.27</v>
      </c>
      <c r="R6" s="20">
        <f t="shared" si="3"/>
        <v>2299</v>
      </c>
      <c r="S6" s="20">
        <f t="shared" si="3"/>
        <v>79261</v>
      </c>
      <c r="T6" s="20">
        <f t="shared" si="3"/>
        <v>56.96</v>
      </c>
      <c r="U6" s="20">
        <f t="shared" si="3"/>
        <v>1391.52</v>
      </c>
      <c r="V6" s="20">
        <f t="shared" si="3"/>
        <v>54716</v>
      </c>
      <c r="W6" s="20">
        <f t="shared" si="3"/>
        <v>12.14</v>
      </c>
      <c r="X6" s="20">
        <f t="shared" si="3"/>
        <v>4507.08</v>
      </c>
      <c r="Y6" s="21" t="str">
        <f>IF(Y7="",NA(),Y7)</f>
        <v>-</v>
      </c>
      <c r="Z6" s="21" t="str">
        <f t="shared" ref="Z6:AH6" si="4">IF(Z7="",NA(),Z7)</f>
        <v>-</v>
      </c>
      <c r="AA6" s="21">
        <f t="shared" si="4"/>
        <v>89.02</v>
      </c>
      <c r="AB6" s="21">
        <f t="shared" si="4"/>
        <v>106.84</v>
      </c>
      <c r="AC6" s="21">
        <f t="shared" si="4"/>
        <v>100.83</v>
      </c>
      <c r="AD6" s="21" t="str">
        <f t="shared" si="4"/>
        <v>-</v>
      </c>
      <c r="AE6" s="21" t="str">
        <f t="shared" si="4"/>
        <v>-</v>
      </c>
      <c r="AF6" s="21">
        <f t="shared" si="4"/>
        <v>106.99</v>
      </c>
      <c r="AG6" s="21">
        <f t="shared" si="4"/>
        <v>107.85</v>
      </c>
      <c r="AH6" s="21">
        <f t="shared" si="4"/>
        <v>108.04</v>
      </c>
      <c r="AI6" s="20" t="str">
        <f>IF(AI7="","",IF(AI7="-","【-】","【"&amp;SUBSTITUTE(TEXT(AI7,"#,##0.00"),"-","△")&amp;"】"))</f>
        <v>【107.02】</v>
      </c>
      <c r="AJ6" s="21" t="str">
        <f>IF(AJ7="",NA(),AJ7)</f>
        <v>-</v>
      </c>
      <c r="AK6" s="21" t="str">
        <f t="shared" ref="AK6:AS6" si="5">IF(AK7="",NA(),AK7)</f>
        <v>-</v>
      </c>
      <c r="AL6" s="21">
        <f t="shared" si="5"/>
        <v>23.95</v>
      </c>
      <c r="AM6" s="21">
        <f t="shared" si="5"/>
        <v>4.7699999999999996</v>
      </c>
      <c r="AN6" s="20">
        <f t="shared" si="5"/>
        <v>0</v>
      </c>
      <c r="AO6" s="21" t="str">
        <f t="shared" si="5"/>
        <v>-</v>
      </c>
      <c r="AP6" s="21" t="str">
        <f t="shared" si="5"/>
        <v>-</v>
      </c>
      <c r="AQ6" s="21">
        <f t="shared" si="5"/>
        <v>7.42</v>
      </c>
      <c r="AR6" s="21">
        <f t="shared" si="5"/>
        <v>4.72</v>
      </c>
      <c r="AS6" s="21">
        <f t="shared" si="5"/>
        <v>4.49</v>
      </c>
      <c r="AT6" s="20" t="str">
        <f>IF(AT7="","",IF(AT7="-","【-】","【"&amp;SUBSTITUTE(TEXT(AT7,"#,##0.00"),"-","△")&amp;"】"))</f>
        <v>【3.09】</v>
      </c>
      <c r="AU6" s="21" t="str">
        <f>IF(AU7="",NA(),AU7)</f>
        <v>-</v>
      </c>
      <c r="AV6" s="21" t="str">
        <f t="shared" ref="AV6:BD6" si="6">IF(AV7="",NA(),AV7)</f>
        <v>-</v>
      </c>
      <c r="AW6" s="21">
        <f t="shared" si="6"/>
        <v>67.22</v>
      </c>
      <c r="AX6" s="21">
        <f t="shared" si="6"/>
        <v>76.53</v>
      </c>
      <c r="AY6" s="21">
        <f t="shared" si="6"/>
        <v>87.14</v>
      </c>
      <c r="AZ6" s="21" t="str">
        <f t="shared" si="6"/>
        <v>-</v>
      </c>
      <c r="BA6" s="21" t="str">
        <f t="shared" si="6"/>
        <v>-</v>
      </c>
      <c r="BB6" s="21">
        <f t="shared" si="6"/>
        <v>68.180000000000007</v>
      </c>
      <c r="BC6" s="21">
        <f t="shared" si="6"/>
        <v>67.930000000000007</v>
      </c>
      <c r="BD6" s="21">
        <f t="shared" si="6"/>
        <v>68.53</v>
      </c>
      <c r="BE6" s="20" t="str">
        <f>IF(BE7="","",IF(BE7="-","【-】","【"&amp;SUBSTITUTE(TEXT(BE7,"#,##0.00"),"-","△")&amp;"】"))</f>
        <v>【71.39】</v>
      </c>
      <c r="BF6" s="21" t="str">
        <f>IF(BF7="",NA(),BF7)</f>
        <v>-</v>
      </c>
      <c r="BG6" s="21" t="str">
        <f t="shared" ref="BG6:BO6" si="7">IF(BG7="",NA(),BG7)</f>
        <v>-</v>
      </c>
      <c r="BH6" s="21">
        <f t="shared" si="7"/>
        <v>500.33</v>
      </c>
      <c r="BI6" s="21">
        <f t="shared" si="7"/>
        <v>516.65</v>
      </c>
      <c r="BJ6" s="21">
        <f t="shared" si="7"/>
        <v>521.42999999999995</v>
      </c>
      <c r="BK6" s="21" t="str">
        <f t="shared" si="7"/>
        <v>-</v>
      </c>
      <c r="BL6" s="21" t="str">
        <f t="shared" si="7"/>
        <v>-</v>
      </c>
      <c r="BM6" s="21">
        <f t="shared" si="7"/>
        <v>847.44</v>
      </c>
      <c r="BN6" s="21">
        <f t="shared" si="7"/>
        <v>857.88</v>
      </c>
      <c r="BO6" s="21">
        <f t="shared" si="7"/>
        <v>825.1</v>
      </c>
      <c r="BP6" s="20" t="str">
        <f>IF(BP7="","",IF(BP7="-","【-】","【"&amp;SUBSTITUTE(TEXT(BP7,"#,##0.00"),"-","△")&amp;"】"))</f>
        <v>【669.11】</v>
      </c>
      <c r="BQ6" s="21" t="str">
        <f>IF(BQ7="",NA(),BQ7)</f>
        <v>-</v>
      </c>
      <c r="BR6" s="21" t="str">
        <f t="shared" ref="BR6:BZ6" si="8">IF(BR7="",NA(),BR7)</f>
        <v>-</v>
      </c>
      <c r="BS6" s="21">
        <f t="shared" si="8"/>
        <v>65.97</v>
      </c>
      <c r="BT6" s="21">
        <f t="shared" si="8"/>
        <v>62.85</v>
      </c>
      <c r="BU6" s="21">
        <f t="shared" si="8"/>
        <v>79.069999999999993</v>
      </c>
      <c r="BV6" s="21" t="str">
        <f t="shared" si="8"/>
        <v>-</v>
      </c>
      <c r="BW6" s="21" t="str">
        <f t="shared" si="8"/>
        <v>-</v>
      </c>
      <c r="BX6" s="21">
        <f t="shared" si="8"/>
        <v>94.69</v>
      </c>
      <c r="BY6" s="21">
        <f t="shared" si="8"/>
        <v>94.97</v>
      </c>
      <c r="BZ6" s="21">
        <f t="shared" si="8"/>
        <v>97.07</v>
      </c>
      <c r="CA6" s="20" t="str">
        <f>IF(CA7="","",IF(CA7="-","【-】","【"&amp;SUBSTITUTE(TEXT(CA7,"#,##0.00"),"-","△")&amp;"】"))</f>
        <v>【99.73】</v>
      </c>
      <c r="CB6" s="21" t="str">
        <f>IF(CB7="",NA(),CB7)</f>
        <v>-</v>
      </c>
      <c r="CC6" s="21" t="str">
        <f t="shared" ref="CC6:CK6" si="9">IF(CC7="",NA(),CC7)</f>
        <v>-</v>
      </c>
      <c r="CD6" s="21">
        <f t="shared" si="9"/>
        <v>185.03</v>
      </c>
      <c r="CE6" s="21">
        <f t="shared" si="9"/>
        <v>186.93</v>
      </c>
      <c r="CF6" s="21">
        <f t="shared" si="9"/>
        <v>150</v>
      </c>
      <c r="CG6" s="21" t="str">
        <f t="shared" si="9"/>
        <v>-</v>
      </c>
      <c r="CH6" s="21" t="str">
        <f t="shared" si="9"/>
        <v>-</v>
      </c>
      <c r="CI6" s="21">
        <f t="shared" si="9"/>
        <v>159.78</v>
      </c>
      <c r="CJ6" s="21">
        <f t="shared" si="9"/>
        <v>159.49</v>
      </c>
      <c r="CK6" s="21">
        <f t="shared" si="9"/>
        <v>157.81</v>
      </c>
      <c r="CL6" s="20" t="str">
        <f>IF(CL7="","",IF(CL7="-","【-】","【"&amp;SUBSTITUTE(TEXT(CL7,"#,##0.00"),"-","△")&amp;"】"))</f>
        <v>【134.98】</v>
      </c>
      <c r="CM6" s="21" t="str">
        <f>IF(CM7="",NA(),CM7)</f>
        <v>-</v>
      </c>
      <c r="CN6" s="21" t="str">
        <f t="shared" ref="CN6:CV6" si="10">IF(CN7="",NA(),CN7)</f>
        <v>-</v>
      </c>
      <c r="CO6" s="21">
        <f t="shared" si="10"/>
        <v>64.180000000000007</v>
      </c>
      <c r="CP6" s="21">
        <f t="shared" si="10"/>
        <v>72.599999999999994</v>
      </c>
      <c r="CQ6" s="21">
        <f t="shared" si="10"/>
        <v>73.38</v>
      </c>
      <c r="CR6" s="21" t="str">
        <f t="shared" si="10"/>
        <v>-</v>
      </c>
      <c r="CS6" s="21" t="str">
        <f t="shared" si="10"/>
        <v>-</v>
      </c>
      <c r="CT6" s="21">
        <f t="shared" si="10"/>
        <v>68.31</v>
      </c>
      <c r="CU6" s="21">
        <f t="shared" si="10"/>
        <v>65.28</v>
      </c>
      <c r="CV6" s="21">
        <f t="shared" si="10"/>
        <v>64.92</v>
      </c>
      <c r="CW6" s="20" t="str">
        <f>IF(CW7="","",IF(CW7="-","【-】","【"&amp;SUBSTITUTE(TEXT(CW7,"#,##0.00"),"-","△")&amp;"】"))</f>
        <v>【59.99】</v>
      </c>
      <c r="CX6" s="21" t="str">
        <f>IF(CX7="",NA(),CX7)</f>
        <v>-</v>
      </c>
      <c r="CY6" s="21" t="str">
        <f t="shared" ref="CY6:DG6" si="11">IF(CY7="",NA(),CY7)</f>
        <v>-</v>
      </c>
      <c r="CZ6" s="21">
        <f t="shared" si="11"/>
        <v>90.52</v>
      </c>
      <c r="DA6" s="21">
        <f t="shared" si="11"/>
        <v>90.41</v>
      </c>
      <c r="DB6" s="21">
        <f t="shared" si="11"/>
        <v>88.6</v>
      </c>
      <c r="DC6" s="21" t="str">
        <f t="shared" si="11"/>
        <v>-</v>
      </c>
      <c r="DD6" s="21" t="str">
        <f t="shared" si="11"/>
        <v>-</v>
      </c>
      <c r="DE6" s="21">
        <f t="shared" si="11"/>
        <v>92.62</v>
      </c>
      <c r="DF6" s="21">
        <f t="shared" si="11"/>
        <v>92.72</v>
      </c>
      <c r="DG6" s="21">
        <f t="shared" si="11"/>
        <v>92.88</v>
      </c>
      <c r="DH6" s="20" t="str">
        <f>IF(DH7="","",IF(DH7="-","【-】","【"&amp;SUBSTITUTE(TEXT(DH7,"#,##0.00"),"-","△")&amp;"】"))</f>
        <v>【95.72】</v>
      </c>
      <c r="DI6" s="21" t="str">
        <f>IF(DI7="",NA(),DI7)</f>
        <v>-</v>
      </c>
      <c r="DJ6" s="21" t="str">
        <f t="shared" ref="DJ6:DR6" si="12">IF(DJ7="",NA(),DJ7)</f>
        <v>-</v>
      </c>
      <c r="DK6" s="21">
        <f t="shared" si="12"/>
        <v>5.21</v>
      </c>
      <c r="DL6" s="21">
        <f t="shared" si="12"/>
        <v>10.06</v>
      </c>
      <c r="DM6" s="21">
        <f t="shared" si="12"/>
        <v>14.15</v>
      </c>
      <c r="DN6" s="21" t="str">
        <f t="shared" si="12"/>
        <v>-</v>
      </c>
      <c r="DO6" s="21" t="str">
        <f t="shared" si="12"/>
        <v>-</v>
      </c>
      <c r="DP6" s="21">
        <f t="shared" si="12"/>
        <v>26.36</v>
      </c>
      <c r="DQ6" s="21">
        <f t="shared" si="12"/>
        <v>23.79</v>
      </c>
      <c r="DR6" s="21">
        <f t="shared" si="12"/>
        <v>25.66</v>
      </c>
      <c r="DS6" s="20" t="str">
        <f>IF(DS7="","",IF(DS7="-","【-】","【"&amp;SUBSTITUTE(TEXT(DS7,"#,##0.00"),"-","△")&amp;"】"))</f>
        <v>【38.17】</v>
      </c>
      <c r="DT6" s="21" t="str">
        <f>IF(DT7="",NA(),DT7)</f>
        <v>-</v>
      </c>
      <c r="DU6" s="21" t="str">
        <f t="shared" ref="DU6:EC6" si="13">IF(DU7="",NA(),DU7)</f>
        <v>-</v>
      </c>
      <c r="DV6" s="20">
        <f t="shared" si="13"/>
        <v>0</v>
      </c>
      <c r="DW6" s="20">
        <f t="shared" si="13"/>
        <v>0</v>
      </c>
      <c r="DX6" s="21">
        <f t="shared" si="13"/>
        <v>0.04</v>
      </c>
      <c r="DY6" s="21" t="str">
        <f t="shared" si="13"/>
        <v>-</v>
      </c>
      <c r="DZ6" s="21" t="str">
        <f t="shared" si="13"/>
        <v>-</v>
      </c>
      <c r="EA6" s="21">
        <f t="shared" si="13"/>
        <v>1.43</v>
      </c>
      <c r="EB6" s="21">
        <f t="shared" si="13"/>
        <v>1.22</v>
      </c>
      <c r="EC6" s="21">
        <f t="shared" si="13"/>
        <v>1.61</v>
      </c>
      <c r="ED6" s="20" t="str">
        <f>IF(ED7="","",IF(ED7="-","【-】","【"&amp;SUBSTITUTE(TEXT(ED7,"#,##0.00"),"-","△")&amp;"】"))</f>
        <v>【6.54】</v>
      </c>
      <c r="EE6" s="21" t="str">
        <f>IF(EE7="",NA(),EE7)</f>
        <v>-</v>
      </c>
      <c r="EF6" s="21" t="str">
        <f t="shared" ref="EF6:EN6" si="14">IF(EF7="",NA(),EF7)</f>
        <v>-</v>
      </c>
      <c r="EG6" s="21">
        <f t="shared" si="14"/>
        <v>7.0000000000000007E-2</v>
      </c>
      <c r="EH6" s="20">
        <f t="shared" si="14"/>
        <v>0</v>
      </c>
      <c r="EI6" s="21">
        <f t="shared" si="14"/>
        <v>0.01</v>
      </c>
      <c r="EJ6" s="21" t="str">
        <f t="shared" si="14"/>
        <v>-</v>
      </c>
      <c r="EK6" s="21" t="str">
        <f t="shared" si="14"/>
        <v>-</v>
      </c>
      <c r="EL6" s="21">
        <f t="shared" si="14"/>
        <v>0.09</v>
      </c>
      <c r="EM6" s="21">
        <f t="shared" si="14"/>
        <v>0.09</v>
      </c>
      <c r="EN6" s="21">
        <f t="shared" si="14"/>
        <v>0.17</v>
      </c>
      <c r="EO6" s="20" t="str">
        <f>IF(EO7="","",IF(EO7="-","【-】","【"&amp;SUBSTITUTE(TEXT(EO7,"#,##0.00"),"-","△")&amp;"】"))</f>
        <v>【0.24】</v>
      </c>
    </row>
    <row r="7" spans="1:148" s="22" customFormat="1" x14ac:dyDescent="0.15">
      <c r="A7" s="14"/>
      <c r="B7" s="23">
        <v>2021</v>
      </c>
      <c r="C7" s="23">
        <v>232149</v>
      </c>
      <c r="D7" s="23">
        <v>46</v>
      </c>
      <c r="E7" s="23">
        <v>17</v>
      </c>
      <c r="F7" s="23">
        <v>1</v>
      </c>
      <c r="G7" s="23">
        <v>0</v>
      </c>
      <c r="H7" s="23" t="s">
        <v>96</v>
      </c>
      <c r="I7" s="23" t="s">
        <v>97</v>
      </c>
      <c r="J7" s="23" t="s">
        <v>98</v>
      </c>
      <c r="K7" s="23" t="s">
        <v>99</v>
      </c>
      <c r="L7" s="23" t="s">
        <v>100</v>
      </c>
      <c r="M7" s="23" t="s">
        <v>101</v>
      </c>
      <c r="N7" s="24" t="s">
        <v>102</v>
      </c>
      <c r="O7" s="24">
        <v>71.84</v>
      </c>
      <c r="P7" s="24">
        <v>69.19</v>
      </c>
      <c r="Q7" s="24">
        <v>83.27</v>
      </c>
      <c r="R7" s="24">
        <v>2299</v>
      </c>
      <c r="S7" s="24">
        <v>79261</v>
      </c>
      <c r="T7" s="24">
        <v>56.96</v>
      </c>
      <c r="U7" s="24">
        <v>1391.52</v>
      </c>
      <c r="V7" s="24">
        <v>54716</v>
      </c>
      <c r="W7" s="24">
        <v>12.14</v>
      </c>
      <c r="X7" s="24">
        <v>4507.08</v>
      </c>
      <c r="Y7" s="24" t="s">
        <v>102</v>
      </c>
      <c r="Z7" s="24" t="s">
        <v>102</v>
      </c>
      <c r="AA7" s="24">
        <v>89.02</v>
      </c>
      <c r="AB7" s="24">
        <v>106.84</v>
      </c>
      <c r="AC7" s="24">
        <v>100.83</v>
      </c>
      <c r="AD7" s="24" t="s">
        <v>102</v>
      </c>
      <c r="AE7" s="24" t="s">
        <v>102</v>
      </c>
      <c r="AF7" s="24">
        <v>106.99</v>
      </c>
      <c r="AG7" s="24">
        <v>107.85</v>
      </c>
      <c r="AH7" s="24">
        <v>108.04</v>
      </c>
      <c r="AI7" s="24">
        <v>107.02</v>
      </c>
      <c r="AJ7" s="24" t="s">
        <v>102</v>
      </c>
      <c r="AK7" s="24" t="s">
        <v>102</v>
      </c>
      <c r="AL7" s="24">
        <v>23.95</v>
      </c>
      <c r="AM7" s="24">
        <v>4.7699999999999996</v>
      </c>
      <c r="AN7" s="24">
        <v>0</v>
      </c>
      <c r="AO7" s="24" t="s">
        <v>102</v>
      </c>
      <c r="AP7" s="24" t="s">
        <v>102</v>
      </c>
      <c r="AQ7" s="24">
        <v>7.42</v>
      </c>
      <c r="AR7" s="24">
        <v>4.72</v>
      </c>
      <c r="AS7" s="24">
        <v>4.49</v>
      </c>
      <c r="AT7" s="24">
        <v>3.09</v>
      </c>
      <c r="AU7" s="24" t="s">
        <v>102</v>
      </c>
      <c r="AV7" s="24" t="s">
        <v>102</v>
      </c>
      <c r="AW7" s="24">
        <v>67.22</v>
      </c>
      <c r="AX7" s="24">
        <v>76.53</v>
      </c>
      <c r="AY7" s="24">
        <v>87.14</v>
      </c>
      <c r="AZ7" s="24" t="s">
        <v>102</v>
      </c>
      <c r="BA7" s="24" t="s">
        <v>102</v>
      </c>
      <c r="BB7" s="24">
        <v>68.180000000000007</v>
      </c>
      <c r="BC7" s="24">
        <v>67.930000000000007</v>
      </c>
      <c r="BD7" s="24">
        <v>68.53</v>
      </c>
      <c r="BE7" s="24">
        <v>71.39</v>
      </c>
      <c r="BF7" s="24" t="s">
        <v>102</v>
      </c>
      <c r="BG7" s="24" t="s">
        <v>102</v>
      </c>
      <c r="BH7" s="24">
        <v>500.33</v>
      </c>
      <c r="BI7" s="24">
        <v>516.65</v>
      </c>
      <c r="BJ7" s="24">
        <v>521.42999999999995</v>
      </c>
      <c r="BK7" s="24" t="s">
        <v>102</v>
      </c>
      <c r="BL7" s="24" t="s">
        <v>102</v>
      </c>
      <c r="BM7" s="24">
        <v>847.44</v>
      </c>
      <c r="BN7" s="24">
        <v>857.88</v>
      </c>
      <c r="BO7" s="24">
        <v>825.1</v>
      </c>
      <c r="BP7" s="24">
        <v>669.11</v>
      </c>
      <c r="BQ7" s="24" t="s">
        <v>102</v>
      </c>
      <c r="BR7" s="24" t="s">
        <v>102</v>
      </c>
      <c r="BS7" s="24">
        <v>65.97</v>
      </c>
      <c r="BT7" s="24">
        <v>62.85</v>
      </c>
      <c r="BU7" s="24">
        <v>79.069999999999993</v>
      </c>
      <c r="BV7" s="24" t="s">
        <v>102</v>
      </c>
      <c r="BW7" s="24" t="s">
        <v>102</v>
      </c>
      <c r="BX7" s="24">
        <v>94.69</v>
      </c>
      <c r="BY7" s="24">
        <v>94.97</v>
      </c>
      <c r="BZ7" s="24">
        <v>97.07</v>
      </c>
      <c r="CA7" s="24">
        <v>99.73</v>
      </c>
      <c r="CB7" s="24" t="s">
        <v>102</v>
      </c>
      <c r="CC7" s="24" t="s">
        <v>102</v>
      </c>
      <c r="CD7" s="24">
        <v>185.03</v>
      </c>
      <c r="CE7" s="24">
        <v>186.93</v>
      </c>
      <c r="CF7" s="24">
        <v>150</v>
      </c>
      <c r="CG7" s="24" t="s">
        <v>102</v>
      </c>
      <c r="CH7" s="24" t="s">
        <v>102</v>
      </c>
      <c r="CI7" s="24">
        <v>159.78</v>
      </c>
      <c r="CJ7" s="24">
        <v>159.49</v>
      </c>
      <c r="CK7" s="24">
        <v>157.81</v>
      </c>
      <c r="CL7" s="24">
        <v>134.97999999999999</v>
      </c>
      <c r="CM7" s="24" t="s">
        <v>102</v>
      </c>
      <c r="CN7" s="24" t="s">
        <v>102</v>
      </c>
      <c r="CO7" s="24">
        <v>64.180000000000007</v>
      </c>
      <c r="CP7" s="24">
        <v>72.599999999999994</v>
      </c>
      <c r="CQ7" s="24">
        <v>73.38</v>
      </c>
      <c r="CR7" s="24" t="s">
        <v>102</v>
      </c>
      <c r="CS7" s="24" t="s">
        <v>102</v>
      </c>
      <c r="CT7" s="24">
        <v>68.31</v>
      </c>
      <c r="CU7" s="24">
        <v>65.28</v>
      </c>
      <c r="CV7" s="24">
        <v>64.92</v>
      </c>
      <c r="CW7" s="24">
        <v>59.99</v>
      </c>
      <c r="CX7" s="24" t="s">
        <v>102</v>
      </c>
      <c r="CY7" s="24" t="s">
        <v>102</v>
      </c>
      <c r="CZ7" s="24">
        <v>90.52</v>
      </c>
      <c r="DA7" s="24">
        <v>90.41</v>
      </c>
      <c r="DB7" s="24">
        <v>88.6</v>
      </c>
      <c r="DC7" s="24" t="s">
        <v>102</v>
      </c>
      <c r="DD7" s="24" t="s">
        <v>102</v>
      </c>
      <c r="DE7" s="24">
        <v>92.62</v>
      </c>
      <c r="DF7" s="24">
        <v>92.72</v>
      </c>
      <c r="DG7" s="24">
        <v>92.88</v>
      </c>
      <c r="DH7" s="24">
        <v>95.72</v>
      </c>
      <c r="DI7" s="24" t="s">
        <v>102</v>
      </c>
      <c r="DJ7" s="24" t="s">
        <v>102</v>
      </c>
      <c r="DK7" s="24">
        <v>5.21</v>
      </c>
      <c r="DL7" s="24">
        <v>10.06</v>
      </c>
      <c r="DM7" s="24">
        <v>14.15</v>
      </c>
      <c r="DN7" s="24" t="s">
        <v>102</v>
      </c>
      <c r="DO7" s="24" t="s">
        <v>102</v>
      </c>
      <c r="DP7" s="24">
        <v>26.36</v>
      </c>
      <c r="DQ7" s="24">
        <v>23.79</v>
      </c>
      <c r="DR7" s="24">
        <v>25.66</v>
      </c>
      <c r="DS7" s="24">
        <v>38.17</v>
      </c>
      <c r="DT7" s="24" t="s">
        <v>102</v>
      </c>
      <c r="DU7" s="24" t="s">
        <v>102</v>
      </c>
      <c r="DV7" s="24">
        <v>0</v>
      </c>
      <c r="DW7" s="24">
        <v>0</v>
      </c>
      <c r="DX7" s="24">
        <v>0.04</v>
      </c>
      <c r="DY7" s="24" t="s">
        <v>102</v>
      </c>
      <c r="DZ7" s="24" t="s">
        <v>102</v>
      </c>
      <c r="EA7" s="24">
        <v>1.43</v>
      </c>
      <c r="EB7" s="24">
        <v>1.22</v>
      </c>
      <c r="EC7" s="24">
        <v>1.61</v>
      </c>
      <c r="ED7" s="24">
        <v>6.54</v>
      </c>
      <c r="EE7" s="24" t="s">
        <v>102</v>
      </c>
      <c r="EF7" s="24" t="s">
        <v>102</v>
      </c>
      <c r="EG7" s="24">
        <v>7.0000000000000007E-2</v>
      </c>
      <c r="EH7" s="24">
        <v>0</v>
      </c>
      <c r="EI7" s="24">
        <v>0.01</v>
      </c>
      <c r="EJ7" s="24" t="s">
        <v>102</v>
      </c>
      <c r="EK7" s="24" t="s">
        <v>102</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2023-01-12T23:31:33Z</dcterms:created>
  <dcterms:modified xsi:type="dcterms:W3CDTF">2023-01-28T05:01:43Z</dcterms:modified>
  <cp:category/>
</cp:coreProperties>
</file>