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02C0A74A-FD7F-49CA-85E1-28FEC706594D}" xr6:coauthVersionLast="36" xr6:coauthVersionMax="47" xr10:uidLastSave="{00000000-0000-0000-0000-000000000000}"/>
  <workbookProtection workbookAlgorithmName="SHA-512" workbookHashValue="/Dvif9VgE6kpgUxB47xHd/HA47AcAdOjL1Ve3icE5jbkna65P1JE6Rq14Cb7qdsdBtQbmmbRC+G9SK2SXGXMQw==" workbookSaltValue="jbs+PbXQHCZr8gz0oBArR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AT10" i="4"/>
  <c r="AL10" i="4"/>
  <c r="BB8" i="4"/>
  <c r="AL8" i="4"/>
  <c r="AD8" i="4"/>
  <c r="P8" i="4"/>
  <c r="I8" i="4"/>
  <c r="B8"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<sst xmlns="http://schemas.openxmlformats.org/spreadsheetml/2006/main" count="278" uniqueCount="117">
  <si>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</si>
  <si>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</si>
  <si>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</si>
  <si>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</si>
  <si>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</si>
  <si>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</si>
  <si>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</si>
  <si>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</si>
  <si>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</si>
  <si>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</si>
  <si>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</si>
  <si>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</si>
  <si>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</si>
  <si>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</si>
  <si>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</si>
  <si>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</si>
  <si>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</si>
  <si>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</si>
  <si>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</si>
  <si>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</si>
  <si>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</si>
  <si>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</si>
  <si>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</si>
  <si>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</si>
  <si>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</si>
  <si>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</si>
  <si>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</si>
  <si>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</si>
  <si>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</si>
  <si>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</si>
  <si>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</si>
  <si>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</si>
  <si>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</si>
  <si>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</si>
  <si>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</si>
  <si>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</si>
  <si>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</si>
  <si>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</si>
  <si>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</si>
  <si>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</si>
  <si>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</si>
  <si>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</si>
  <si>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</si>
  <si>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</si>
  <si>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</si>
  <si>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</si>
  <si>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</si>
  <si>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</si>
  <si>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</si>
  <si>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</si>
  <si>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</si>
  <si>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</si>
  <si>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</si>
  <si>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</si>
  <si>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</si>
  <si>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</si>
  <si>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</si>
  <si>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</si>
  <si>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</si>
  <si>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</si>
  <si>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</si>
  <si>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</si>
  <si>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</si>
  <si>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</si>
  <si>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</si>
  <si>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</si>
  <si>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</si>
  <si>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</si>
  <si>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</si>
  <si>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</si>
  <si>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</si>
  <si>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</si>
  <si>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</si>
  <si>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</si>
  <si>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</si>
  <si>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</si>
  <si>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</si>
  <si>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</si>
  <si>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</si>
  <si>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</si>
  <si>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</si>
  <si>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</si>
  <si>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</si>
  <si>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</si>
  <si>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</si>
  <si>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</si>
  <si>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</si>
  <si>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</si>
  <si>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</si>
  <si>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</si>
  <si>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</si>
  <si>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</si>
  <si>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</si>
  <si>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</si>
  <si>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</si>
  <si>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</si>
  <si>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</si>
  <si>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</si>
  <si>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</si>
  <si>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</si>
  <si>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</si>
  <si>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</si>
  <si>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</si>
  <si>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</si>
  <si>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</si>
  <si>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</si>
  <si>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</si>
  <si>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</si>
  <si>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</si>
  <si>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</si>
  <si>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</si>
  <si>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</si>
  <si>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</si>
  <si>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</si>
  <si>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⑤経費回収率が低く、経費の削減や収益の向上のための取り組みが求められている。また、④企業債残高対事業規模比率は全国平均および類似団体平均よりも低いものの、今後は老朽化した管渠の更新が想定され、企業債の増加が懸念される。
将来の人口減少による有収水量の減少や老朽化した施設の更新費用の増大に対応するため、令和4年策定の長期経営計画に基づき、経営改善を図っていく。
また、近隣市町村との広域化・共同化に向け協議を進めている。</t>
    <rPh sb="184" eb="186">
      <t>キンリン</t>
    </rPh>
    <rPh sb="186" eb="189">
      <t>シチョウソン</t>
    </rPh>
    <rPh sb="191" eb="194">
      <t>コウイキカ</t>
    </rPh>
    <rPh sb="195" eb="198">
      <t>キョウドウカ</t>
    </rPh>
    <rPh sb="199" eb="200">
      <t>ム</t>
    </rPh>
    <rPh sb="201" eb="203">
      <t>キョウギ</t>
    </rPh>
    <rPh sb="204" eb="205">
      <t>スス</t>
    </rPh>
    <phoneticPr fontId="4"/>
  </si>
  <si>
    <t>①経常収支比率は前年度に3年に1度の流域下水道維持管理負担金の精算があったことで、一時的に悪化したものの、令和3年度は100％を超える数値に回復している。経常収支比率は100％を超えているが、⑤経費回収率は類似団体平均値を下回っている。これらは、本市が一般会計より基準外繰入金を受けていることが主な要因である。本市は県の流域下水道に接続していることから、汚水処理施設がなく管渠の布設・維持が主であるため、大きく経費の削減等をするのは困難ではあるが、更なる下水道接続率の向上を図ることで、下水道使用料の増収につなげる必要がある。
③流動比率は前年度に比べて上昇している。これは流動負債における預かり金が減となったことが主な要因である。なお、類似団体平均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④企業債残高対事業規模比率は類似団体平均値を下回っているが、企業債残高の減少が主な要因である。今後も管渠の布設を進めるにあたり、計画的に借入を行っていく。
⑥汚水処理原価は類似団体平均値を上回っているが、これは不明水が多いことが一因となっているため、管渠の計画的な調査・補修・管更生工事等を行うことで、有収率の向上を図る必要がある。
⑧水洗化率は類似団体平均を下回っている。主な要因としては本市が現在も供用開始区域を毎年度拡大させており、供用開始後間もない地域があるためである。よって、より一層の下水道接続のPR活動などの普及促進が求められる。</t>
    <rPh sb="1" eb="3">
      <t>ケイジョウ</t>
    </rPh>
    <rPh sb="3" eb="5">
      <t>シュウシ</t>
    </rPh>
    <rPh sb="5" eb="7">
      <t>ヒリツ</t>
    </rPh>
    <rPh sb="8" eb="11">
      <t>ゼンネンド</t>
    </rPh>
    <rPh sb="13" eb="14">
      <t>ネン</t>
    </rPh>
    <rPh sb="16" eb="17">
      <t>ド</t>
    </rPh>
    <rPh sb="270" eb="273">
      <t>ゼンネンド</t>
    </rPh>
    <rPh sb="274" eb="275">
      <t>クラ</t>
    </rPh>
    <rPh sb="277" eb="279">
      <t>ジョウショウ</t>
    </rPh>
    <rPh sb="287" eb="289">
      <t>リュウドウ</t>
    </rPh>
    <rPh sb="289" eb="291">
      <t>フサイ</t>
    </rPh>
    <rPh sb="295" eb="296">
      <t>アズ</t>
    </rPh>
    <rPh sb="298" eb="299">
      <t>キン</t>
    </rPh>
    <rPh sb="300" eb="301">
      <t>ゲン</t>
    </rPh>
    <rPh sb="308" eb="309">
      <t>オモ</t>
    </rPh>
    <rPh sb="310" eb="312">
      <t>ヨウイン</t>
    </rPh>
    <rPh sb="435" eb="438">
      <t>キギョウサイ</t>
    </rPh>
    <rPh sb="438" eb="440">
      <t>ザンダカ</t>
    </rPh>
    <rPh sb="441" eb="443">
      <t>ゲンショウ</t>
    </rPh>
    <rPh sb="444" eb="445">
      <t>オモ</t>
    </rPh>
    <rPh sb="446" eb="448">
      <t>ヨウイン</t>
    </rPh>
    <rPh sb="452" eb="454">
      <t>コンゴ</t>
    </rPh>
    <rPh sb="455" eb="457">
      <t>カンキョ</t>
    </rPh>
    <rPh sb="458" eb="460">
      <t>フセツ</t>
    </rPh>
    <rPh sb="461" eb="462">
      <t>スス</t>
    </rPh>
    <rPh sb="469" eb="471">
      <t>ケイカク</t>
    </rPh>
    <rPh sb="471" eb="472">
      <t>テキ</t>
    </rPh>
    <rPh sb="473" eb="475">
      <t>カリイレ</t>
    </rPh>
    <rPh sb="476" eb="477">
      <t>オコナ</t>
    </rPh>
    <rPh sb="573" eb="576">
      <t>スイセンカ</t>
    </rPh>
    <rPh sb="576" eb="577">
      <t>リツ</t>
    </rPh>
    <rPh sb="578" eb="580">
      <t>ルイジ</t>
    </rPh>
    <rPh sb="580" eb="582">
      <t>ダンタイ</t>
    </rPh>
    <rPh sb="582" eb="584">
      <t>ヘイキン</t>
    </rPh>
    <rPh sb="585" eb="587">
      <t>シタマワ</t>
    </rPh>
    <rPh sb="592" eb="593">
      <t>オモ</t>
    </rPh>
    <rPh sb="594" eb="596">
      <t>ヨウイン</t>
    </rPh>
    <rPh sb="600" eb="602">
      <t>ホンシ</t>
    </rPh>
    <rPh sb="603" eb="605">
      <t>ゲンザイ</t>
    </rPh>
    <rPh sb="606" eb="608">
      <t>キョウヨウ</t>
    </rPh>
    <rPh sb="608" eb="610">
      <t>カイシ</t>
    </rPh>
    <rPh sb="610" eb="612">
      <t>クイキ</t>
    </rPh>
    <rPh sb="613" eb="616">
      <t>マイネンド</t>
    </rPh>
    <rPh sb="616" eb="618">
      <t>カクダイ</t>
    </rPh>
    <rPh sb="624" eb="626">
      <t>キョウヨウ</t>
    </rPh>
    <rPh sb="626" eb="629">
      <t>カイシゴ</t>
    </rPh>
    <rPh sb="629" eb="630">
      <t>マ</t>
    </rPh>
    <rPh sb="633" eb="635">
      <t>チイキ</t>
    </rPh>
    <rPh sb="650" eb="652">
      <t>イッソウ</t>
    </rPh>
    <rPh sb="653" eb="656">
      <t>ゲスイドウ</t>
    </rPh>
    <rPh sb="656" eb="658">
      <t>セツゾク</t>
    </rPh>
    <rPh sb="661" eb="663">
      <t>カツドウ</t>
    </rPh>
    <rPh sb="666" eb="668">
      <t>フキュウ</t>
    </rPh>
    <rPh sb="668" eb="670">
      <t>ソクシン</t>
    </rPh>
    <rPh sb="671" eb="672">
      <t>モト</t>
    </rPh>
    <phoneticPr fontId="4"/>
  </si>
  <si>
    <t>①有形固定資産減価償却率は類似団体平均値を下回っているが、これは今年度が法適化3年目で有形固定資産減価償却累計額が少ないことが要因である。
②管渠老朽化率は前年度に比べて上昇している。これは、法定耐用年数を経過した管渠が増えたことが主な要因である。
②管渠老朽化率③管渠改善率はともに類似団体平均値を下回っている。これは本市の事業着手後50年を経過しておらず、現在は管渠の破損に対して随時修繕・補修を行うことで対応可能であることが主な要因である。
昭和40年代にコミュニティプラントとして施行され、市が移管を受けて公共下水道に接続した管渠のなかには布設50年を経過しているものがあるため、順次更新工事が必要となってくると思われる。</t>
    <rPh sb="78" eb="81">
      <t>ゼンネンド</t>
    </rPh>
    <rPh sb="82" eb="83">
      <t>クラ</t>
    </rPh>
    <rPh sb="85" eb="87">
      <t>ジョウショウ</t>
    </rPh>
    <rPh sb="96" eb="98">
      <t>ホウテイ</t>
    </rPh>
    <rPh sb="98" eb="100">
      <t>タイヨウ</t>
    </rPh>
    <rPh sb="100" eb="102">
      <t>ネンスウ</t>
    </rPh>
    <rPh sb="103" eb="105">
      <t>ケイカ</t>
    </rPh>
    <rPh sb="107" eb="109">
      <t>カンキョ</t>
    </rPh>
    <rPh sb="110" eb="111">
      <t>フ</t>
    </rPh>
    <rPh sb="116" eb="117">
      <t>オモ</t>
    </rPh>
    <rPh sb="118" eb="120">
      <t>ヨウイン</t>
    </rPh>
    <rPh sb="126" eb="128">
      <t>カンキョ</t>
    </rPh>
    <rPh sb="128" eb="131">
      <t>ロウキュウカ</t>
    </rPh>
    <rPh sb="131" eb="13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</si>
</sst>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0.08</c:v>
                </c:pt>
                <c:pt idx="3">
                  <c:v>0.11</c:v>
                </c:pt>
                <c:pt idx="4">
                  <c:v>0.09</c:v>
                </c:pt>
              </c:numCache>
            </c:numRef>
          </c:val>
          <c:extLst>
            <c:ext xmlns:c16="http://schemas.microsoft.com/office/drawing/2014/chart" uri="{C3380CC4-5D6E-409C-BE32-E72D297353CC}">
              <c16:uniqueId val="{00000000-C113-462B-BCE1-EAB4B92C7C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0.19</c:v>
                </c:pt>
              </c:numCache>
            </c:numRef>
          </c:val>
          <c:smooth val="0"/>
          <c:extLst>
            <c:ext xmlns:c16="http://schemas.microsoft.com/office/drawing/2014/chart" uri="{C3380CC4-5D6E-409C-BE32-E72D297353CC}">
              <c16:uniqueId val="{00000001-C113-462B-BCE1-EAB4B92C7C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A2-4373-B3BF-9CA8008D50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61.32</c:v>
                </c:pt>
                <c:pt idx="3">
                  <c:v>61.7</c:v>
                </c:pt>
                <c:pt idx="4">
                  <c:v>63.04</c:v>
                </c:pt>
              </c:numCache>
            </c:numRef>
          </c:val>
          <c:smooth val="0"/>
          <c:extLst>
            <c:ext xmlns:c16="http://schemas.microsoft.com/office/drawing/2014/chart" uri="{C3380CC4-5D6E-409C-BE32-E72D297353CC}">
              <c16:uniqueId val="{00000001-80A2-4373-B3BF-9CA8008D50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92.33</c:v>
                </c:pt>
                <c:pt idx="3">
                  <c:v>92.55</c:v>
                </c:pt>
                <c:pt idx="4">
                  <c:v>92.74</c:v>
                </c:pt>
              </c:numCache>
            </c:numRef>
          </c:val>
          <c:extLst>
            <c:ext xmlns:c16="http://schemas.microsoft.com/office/drawing/2014/chart" uri="{C3380CC4-5D6E-409C-BE32-E72D297353CC}">
              <c16:uniqueId val="{00000000-1935-4ED8-86EB-6AED2832CD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94.58</c:v>
                </c:pt>
                <c:pt idx="3">
                  <c:v>94.56</c:v>
                </c:pt>
                <c:pt idx="4">
                  <c:v>94.75</c:v>
                </c:pt>
              </c:numCache>
            </c:numRef>
          </c:val>
          <c:smooth val="0"/>
          <c:extLst>
            <c:ext xmlns:c16="http://schemas.microsoft.com/office/drawing/2014/chart" uri="{C3380CC4-5D6E-409C-BE32-E72D297353CC}">
              <c16:uniqueId val="{00000001-1935-4ED8-86EB-6AED2832CD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102.56</c:v>
                </c:pt>
                <c:pt idx="3">
                  <c:v>93.74</c:v>
                </c:pt>
                <c:pt idx="4">
                  <c:v>100.2</c:v>
                </c:pt>
              </c:numCache>
            </c:numRef>
          </c:val>
          <c:extLst>
            <c:ext xmlns:c16="http://schemas.microsoft.com/office/drawing/2014/chart" uri="{C3380CC4-5D6E-409C-BE32-E72D297353CC}">
              <c16:uniqueId val="{00000000-F1D5-48B3-AB31-7D0909DD3C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107.03</c:v>
                </c:pt>
                <c:pt idx="3">
                  <c:v>106.55</c:v>
                </c:pt>
                <c:pt idx="4">
                  <c:v>106.01</c:v>
                </c:pt>
              </c:numCache>
            </c:numRef>
          </c:val>
          <c:smooth val="0"/>
          <c:extLst>
            <c:ext xmlns:c16="http://schemas.microsoft.com/office/drawing/2014/chart" uri="{C3380CC4-5D6E-409C-BE32-E72D297353CC}">
              <c16:uniqueId val="{00000001-F1D5-48B3-AB31-7D0909DD3C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3.53</c:v>
                </c:pt>
                <c:pt idx="3">
                  <c:v>6.91</c:v>
                </c:pt>
                <c:pt idx="4">
                  <c:v>10.19</c:v>
                </c:pt>
              </c:numCache>
            </c:numRef>
          </c:val>
          <c:extLst>
            <c:ext xmlns:c16="http://schemas.microsoft.com/office/drawing/2014/chart" uri="{C3380CC4-5D6E-409C-BE32-E72D297353CC}">
              <c16:uniqueId val="{00000000-876C-49C7-945C-C984C54FFD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31.01</c:v>
                </c:pt>
                <c:pt idx="3">
                  <c:v>28.87</c:v>
                </c:pt>
                <c:pt idx="4">
                  <c:v>31.34</c:v>
                </c:pt>
              </c:numCache>
            </c:numRef>
          </c:val>
          <c:smooth val="0"/>
          <c:extLst>
            <c:ext xmlns:c16="http://schemas.microsoft.com/office/drawing/2014/chart" uri="{C3380CC4-5D6E-409C-BE32-E72D297353CC}">
              <c16:uniqueId val="{00000001-876C-49C7-945C-C984C54FFD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1.73</c:v>
                </c:pt>
                <c:pt idx="3">
                  <c:v>2.2799999999999998</c:v>
                </c:pt>
                <c:pt idx="4">
                  <c:v>2.54</c:v>
                </c:pt>
              </c:numCache>
            </c:numRef>
          </c:val>
          <c:extLst>
            <c:ext xmlns:c16="http://schemas.microsoft.com/office/drawing/2014/chart" uri="{C3380CC4-5D6E-409C-BE32-E72D297353CC}">
              <c16:uniqueId val="{00000000-EE5F-4D38-AE56-6E15426D4C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4.95</c:v>
                </c:pt>
                <c:pt idx="3">
                  <c:v>5.64</c:v>
                </c:pt>
                <c:pt idx="4">
                  <c:v>6.43</c:v>
                </c:pt>
              </c:numCache>
            </c:numRef>
          </c:val>
          <c:smooth val="0"/>
          <c:extLst>
            <c:ext xmlns:c16="http://schemas.microsoft.com/office/drawing/2014/chart" uri="{C3380CC4-5D6E-409C-BE32-E72D297353CC}">
              <c16:uniqueId val="{00000001-EE5F-4D38-AE56-6E15426D4C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F6-495C-9B89-C1B196E498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7.69</c:v>
                </c:pt>
                <c:pt idx="3">
                  <c:v>5.95</c:v>
                </c:pt>
                <c:pt idx="4">
                  <c:v>5.27</c:v>
                </c:pt>
              </c:numCache>
            </c:numRef>
          </c:val>
          <c:smooth val="0"/>
          <c:extLst>
            <c:ext xmlns:c16="http://schemas.microsoft.com/office/drawing/2014/chart" uri="{C3380CC4-5D6E-409C-BE32-E72D297353CC}">
              <c16:uniqueId val="{00000001-21F6-495C-9B89-C1B196E498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62.42</c:v>
                </c:pt>
                <c:pt idx="3">
                  <c:v>65.61</c:v>
                </c:pt>
                <c:pt idx="4">
                  <c:v>70.16</c:v>
                </c:pt>
              </c:numCache>
            </c:numRef>
          </c:val>
          <c:extLst>
            <c:ext xmlns:c16="http://schemas.microsoft.com/office/drawing/2014/chart" uri="{C3380CC4-5D6E-409C-BE32-E72D297353CC}">
              <c16:uniqueId val="{00000000-03F5-4363-A476-A9B70AA86D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73.02</c:v>
                </c:pt>
                <c:pt idx="3">
                  <c:v>72.930000000000007</c:v>
                </c:pt>
                <c:pt idx="4">
                  <c:v>80.08</c:v>
                </c:pt>
              </c:numCache>
            </c:numRef>
          </c:val>
          <c:smooth val="0"/>
          <c:extLst>
            <c:ext xmlns:c16="http://schemas.microsoft.com/office/drawing/2014/chart" uri="{C3380CC4-5D6E-409C-BE32-E72D297353CC}">
              <c16:uniqueId val="{00000001-03F5-4363-A476-A9B70AA86D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636.45000000000005</c:v>
                </c:pt>
                <c:pt idx="3">
                  <c:v>589.11</c:v>
                </c:pt>
                <c:pt idx="4">
                  <c:v>560.42999999999995</c:v>
                </c:pt>
              </c:numCache>
            </c:numRef>
          </c:val>
          <c:extLst>
            <c:ext xmlns:c16="http://schemas.microsoft.com/office/drawing/2014/chart" uri="{C3380CC4-5D6E-409C-BE32-E72D297353CC}">
              <c16:uniqueId val="{00000000-5599-47EB-908C-E8573652A4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708.89</c:v>
                </c:pt>
                <c:pt idx="3">
                  <c:v>730.52</c:v>
                </c:pt>
                <c:pt idx="4">
                  <c:v>672.33</c:v>
                </c:pt>
              </c:numCache>
            </c:numRef>
          </c:val>
          <c:smooth val="0"/>
          <c:extLst>
            <c:ext xmlns:c16="http://schemas.microsoft.com/office/drawing/2014/chart" uri="{C3380CC4-5D6E-409C-BE32-E72D297353CC}">
              <c16:uniqueId val="{00000001-5599-47EB-908C-E8573652A4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60.23</c:v>
                </c:pt>
                <c:pt idx="3">
                  <c:v>59.16</c:v>
                </c:pt>
                <c:pt idx="4">
                  <c:v>59.18</c:v>
                </c:pt>
              </c:numCache>
            </c:numRef>
          </c:val>
          <c:extLst>
            <c:ext xmlns:c16="http://schemas.microsoft.com/office/drawing/2014/chart" uri="{C3380CC4-5D6E-409C-BE32-E72D297353CC}">
              <c16:uniqueId val="{00000000-F4DF-47FB-AB05-19520ABE02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97.91</c:v>
                </c:pt>
                <c:pt idx="3">
                  <c:v>98.61</c:v>
                </c:pt>
                <c:pt idx="4">
                  <c:v>98.75</c:v>
                </c:pt>
              </c:numCache>
            </c:numRef>
          </c:val>
          <c:smooth val="0"/>
          <c:extLst>
            <c:ext xmlns:c16="http://schemas.microsoft.com/office/drawing/2014/chart" uri="{C3380CC4-5D6E-409C-BE32-E72D297353CC}">
              <c16:uniqueId val="{00000001-F4DF-47FB-AB05-19520ABE02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2482-47D3-86CD-E4A93061C2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144.11000000000001</c:v>
                </c:pt>
                <c:pt idx="3">
                  <c:v>141.24</c:v>
                </c:pt>
                <c:pt idx="4">
                  <c:v>142.03</c:v>
                </c:pt>
              </c:numCache>
            </c:numRef>
          </c:val>
          <c:smooth val="0"/>
          <c:extLst>
            <c:ext xmlns:c16="http://schemas.microsoft.com/office/drawing/2014/chart" uri="{C3380CC4-5D6E-409C-BE32-E72D297353CC}">
              <c16:uniqueId val="{00000001-2482-47D3-86CD-E4A93061C2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小牧市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45">
        <f>データ!S6</f>
        <v>150982</v>
      </c>
      <c r="AM8" s="45"/>
      <c r="AN8" s="45"/>
      <c r="AO8" s="45"/>
      <c r="AP8" s="45"/>
      <c r="AQ8" s="45"/>
      <c r="AR8" s="45"/>
      <c r="AS8" s="45"/>
      <c r="AT8" s="46">
        <f>データ!T6</f>
        <v>62.81</v>
      </c>
      <c r="AU8" s="46"/>
      <c r="AV8" s="46"/>
      <c r="AW8" s="46"/>
      <c r="AX8" s="46"/>
      <c r="AY8" s="46"/>
      <c r="AZ8" s="46"/>
      <c r="BA8" s="46"/>
      <c r="BB8" s="46">
        <f>データ!U6</f>
        <v>2403.79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79.13</v>
      </c>
      <c r="J10" s="46"/>
      <c r="K10" s="46"/>
      <c r="L10" s="46"/>
      <c r="M10" s="46"/>
      <c r="N10" s="46"/>
      <c r="O10" s="46"/>
      <c r="P10" s="46">
        <f>データ!P6</f>
        <v>76.88</v>
      </c>
      <c r="Q10" s="46"/>
      <c r="R10" s="46"/>
      <c r="S10" s="46"/>
      <c r="T10" s="46"/>
      <c r="U10" s="46"/>
      <c r="V10" s="46"/>
      <c r="W10" s="46">
        <f>データ!Q6</f>
        <v>78.03</v>
      </c>
      <c r="X10" s="46"/>
      <c r="Y10" s="46"/>
      <c r="Z10" s="46"/>
      <c r="AA10" s="46"/>
      <c r="AB10" s="46"/>
      <c r="AC10" s="46"/>
      <c r="AD10" s="45">
        <f>データ!R6</f>
        <v>1581</v>
      </c>
      <c r="AE10" s="45"/>
      <c r="AF10" s="45"/>
      <c r="AG10" s="45"/>
      <c r="AH10" s="45"/>
      <c r="AI10" s="45"/>
      <c r="AJ10" s="45"/>
      <c r="AK10" s="2"/>
      <c r="AL10" s="45">
        <f>データ!V6</f>
        <v>115850</v>
      </c>
      <c r="AM10" s="45"/>
      <c r="AN10" s="45"/>
      <c r="AO10" s="45"/>
      <c r="AP10" s="45"/>
      <c r="AQ10" s="45"/>
      <c r="AR10" s="45"/>
      <c r="AS10" s="45"/>
      <c r="AT10" s="46">
        <f>データ!W6</f>
        <v>22.77</v>
      </c>
      <c r="AU10" s="46"/>
      <c r="AV10" s="46"/>
      <c r="AW10" s="46"/>
      <c r="AX10" s="46"/>
      <c r="AY10" s="46"/>
      <c r="AZ10" s="46"/>
      <c r="BA10" s="46"/>
      <c r="BB10" s="46">
        <f>データ!X6</f>
        <v>5087.83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116</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6"/>
      <c r="BM60" s="87"/>
      <c r="BN60" s="87"/>
      <c r="BO60" s="87"/>
      <c r="BP60" s="87"/>
      <c r="BQ60" s="87"/>
      <c r="BR60" s="87"/>
      <c r="BS60" s="87"/>
      <c r="BT60" s="87"/>
      <c r="BU60" s="87"/>
      <c r="BV60" s="87"/>
      <c r="BW60" s="87"/>
      <c r="BX60" s="87"/>
      <c r="BY60" s="87"/>
      <c r="BZ60" s="88"/>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Nqws8eMhFxlXIPGILMwWX8tD7t0s9v5l2T4eNRr7Mai8JJOlksdNuoWLO9X7GQzO91DamjEkEPS1ZCf8NcBtw==" saltValue="D6QeLtD8uGOVICQg93ZD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232190</v>
      </c>
      <c r="D6" s="19">
        <f t="shared" si="3"/>
        <v>46</v>
      </c>
      <c r="E6" s="19">
        <f t="shared" si="3"/>
        <v>17</v>
      </c>
      <c r="F6" s="19">
        <f t="shared" si="3"/>
        <v>1</v>
      </c>
      <c r="G6" s="19">
        <f t="shared" si="3"/>
        <v>0</v>
      </c>
      <c r="H6" s="19" t="str">
        <f t="shared" si="3"/>
        <v>愛知県　小牧市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79.13</v>
      </c>
      <c r="P6" s="20">
        <f t="shared" si="3"/>
        <v>76.88</v>
      </c>
      <c r="Q6" s="20">
        <f t="shared" si="3"/>
        <v>78.03</v>
      </c>
      <c r="R6" s="20">
        <f t="shared" si="3"/>
        <v>1581</v>
      </c>
      <c r="S6" s="20">
        <f t="shared" si="3"/>
        <v>150982</v>
      </c>
      <c r="T6" s="20">
        <f t="shared" si="3"/>
        <v>62.81</v>
      </c>
      <c r="U6" s="20">
        <f t="shared" si="3"/>
        <v>2403.79</v>
      </c>
      <c r="V6" s="20">
        <f t="shared" si="3"/>
        <v>115850</v>
      </c>
      <c r="W6" s="20">
        <f t="shared" si="3"/>
        <v>22.77</v>
      </c>
      <c r="X6" s="20">
        <f t="shared" si="3"/>
        <v>5087.83</v>
      </c>
      <c r="Y6" s="21" t="str">
        <f>IF(Y7="",NA(),Y7)</f>
        <v>-</v>
      </c>
      <c r="Z6" s="21" t="str">
        <f t="shared" ref="Z6:AH6" si="4">IF(Z7="",NA(),Z7)</f>
        <v>-</v>
      </c>
      <c r="AA6" s="21">
        <f t="shared" si="4"/>
        <v>102.56</v>
      </c>
      <c r="AB6" s="21">
        <f t="shared" si="4"/>
        <v>93.74</v>
      </c>
      <c r="AC6" s="21">
        <f t="shared" si="4"/>
        <v>100.2</v>
      </c>
      <c r="AD6" s="21" t="str">
        <f t="shared" si="4"/>
        <v>-</v>
      </c>
      <c r="AE6" s="21" t="str">
        <f t="shared" si="4"/>
        <v>-</v>
      </c>
      <c r="AF6" s="21">
        <f t="shared" si="4"/>
        <v>107.03</v>
      </c>
      <c r="AG6" s="21">
        <f t="shared" si="4"/>
        <v>106.55</v>
      </c>
      <c r="AH6" s="21">
        <f t="shared" si="4"/>
        <v>106.01</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7.69</v>
      </c>
      <c r="AR6" s="21">
        <f t="shared" si="5"/>
        <v>5.95</v>
      </c>
      <c r="AS6" s="21">
        <f t="shared" si="5"/>
        <v>5.27</v>
      </c>
      <c r="AT6" s="20" t="str">
        <f>IF(AT7="","",IF(AT7="-","【-】","【"&amp;SUBSTITUTE(TEXT(AT7,"#,##0.00"),"-","△")&amp;"】"))</f>
        <v>【3.09】</v>
      </c>
      <c r="AU6" s="21" t="str">
        <f>IF(AU7="",NA(),AU7)</f>
        <v>-</v>
      </c>
      <c r="AV6" s="21" t="str">
        <f t="shared" ref="AV6:BD6" si="6">IF(AV7="",NA(),AV7)</f>
        <v>-</v>
      </c>
      <c r="AW6" s="21">
        <f t="shared" si="6"/>
        <v>62.42</v>
      </c>
      <c r="AX6" s="21">
        <f t="shared" si="6"/>
        <v>65.61</v>
      </c>
      <c r="AY6" s="21">
        <f t="shared" si="6"/>
        <v>70.16</v>
      </c>
      <c r="AZ6" s="21" t="str">
        <f t="shared" si="6"/>
        <v>-</v>
      </c>
      <c r="BA6" s="21" t="str">
        <f t="shared" si="6"/>
        <v>-</v>
      </c>
      <c r="BB6" s="21">
        <f t="shared" si="6"/>
        <v>73.02</v>
      </c>
      <c r="BC6" s="21">
        <f t="shared" si="6"/>
        <v>72.930000000000007</v>
      </c>
      <c r="BD6" s="21">
        <f t="shared" si="6"/>
        <v>80.08</v>
      </c>
      <c r="BE6" s="20" t="str">
        <f>IF(BE7="","",IF(BE7="-","【-】","【"&amp;SUBSTITUTE(TEXT(BE7,"#,##0.00"),"-","△")&amp;"】"))</f>
        <v>【71.39】</v>
      </c>
      <c r="BF6" s="21" t="str">
        <f>IF(BF7="",NA(),BF7)</f>
        <v>-</v>
      </c>
      <c r="BG6" s="21" t="str">
        <f t="shared" ref="BG6:BO6" si="7">IF(BG7="",NA(),BG7)</f>
        <v>-</v>
      </c>
      <c r="BH6" s="21">
        <f t="shared" si="7"/>
        <v>636.45000000000005</v>
      </c>
      <c r="BI6" s="21">
        <f t="shared" si="7"/>
        <v>589.11</v>
      </c>
      <c r="BJ6" s="21">
        <f t="shared" si="7"/>
        <v>560.42999999999995</v>
      </c>
      <c r="BK6" s="21" t="str">
        <f t="shared" si="7"/>
        <v>-</v>
      </c>
      <c r="BL6" s="21" t="str">
        <f t="shared" si="7"/>
        <v>-</v>
      </c>
      <c r="BM6" s="21">
        <f t="shared" si="7"/>
        <v>708.89</v>
      </c>
      <c r="BN6" s="21">
        <f t="shared" si="7"/>
        <v>730.52</v>
      </c>
      <c r="BO6" s="21">
        <f t="shared" si="7"/>
        <v>672.33</v>
      </c>
      <c r="BP6" s="20" t="str">
        <f>IF(BP7="","",IF(BP7="-","【-】","【"&amp;SUBSTITUTE(TEXT(BP7,"#,##0.00"),"-","△")&amp;"】"))</f>
        <v>【669.11】</v>
      </c>
      <c r="BQ6" s="21" t="str">
        <f>IF(BQ7="",NA(),BQ7)</f>
        <v>-</v>
      </c>
      <c r="BR6" s="21" t="str">
        <f t="shared" ref="BR6:BZ6" si="8">IF(BR7="",NA(),BR7)</f>
        <v>-</v>
      </c>
      <c r="BS6" s="21">
        <f t="shared" si="8"/>
        <v>60.23</v>
      </c>
      <c r="BT6" s="21">
        <f t="shared" si="8"/>
        <v>59.16</v>
      </c>
      <c r="BU6" s="21">
        <f t="shared" si="8"/>
        <v>59.18</v>
      </c>
      <c r="BV6" s="21" t="str">
        <f t="shared" si="8"/>
        <v>-</v>
      </c>
      <c r="BW6" s="21" t="str">
        <f t="shared" si="8"/>
        <v>-</v>
      </c>
      <c r="BX6" s="21">
        <f t="shared" si="8"/>
        <v>97.91</v>
      </c>
      <c r="BY6" s="21">
        <f t="shared" si="8"/>
        <v>98.61</v>
      </c>
      <c r="BZ6" s="21">
        <f t="shared" si="8"/>
        <v>98.75</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61.32</v>
      </c>
      <c r="CU6" s="21">
        <f t="shared" si="10"/>
        <v>61.7</v>
      </c>
      <c r="CV6" s="21">
        <f t="shared" si="10"/>
        <v>63.04</v>
      </c>
      <c r="CW6" s="20" t="str">
        <f>IF(CW7="","",IF(CW7="-","【-】","【"&amp;SUBSTITUTE(TEXT(CW7,"#,##0.00"),"-","△")&amp;"】"))</f>
        <v>【59.99】</v>
      </c>
      <c r="CX6" s="21" t="str">
        <f>IF(CX7="",NA(),CX7)</f>
        <v>-</v>
      </c>
      <c r="CY6" s="21" t="str">
        <f t="shared" ref="CY6:DG6" si="11">IF(CY7="",NA(),CY7)</f>
        <v>-</v>
      </c>
      <c r="CZ6" s="21">
        <f t="shared" si="11"/>
        <v>92.33</v>
      </c>
      <c r="DA6" s="21">
        <f t="shared" si="11"/>
        <v>92.55</v>
      </c>
      <c r="DB6" s="21">
        <f t="shared" si="11"/>
        <v>92.74</v>
      </c>
      <c r="DC6" s="21" t="str">
        <f t="shared" si="11"/>
        <v>-</v>
      </c>
      <c r="DD6" s="21" t="str">
        <f t="shared" si="11"/>
        <v>-</v>
      </c>
      <c r="DE6" s="21">
        <f t="shared" si="11"/>
        <v>94.58</v>
      </c>
      <c r="DF6" s="21">
        <f t="shared" si="11"/>
        <v>94.56</v>
      </c>
      <c r="DG6" s="21">
        <f t="shared" si="11"/>
        <v>94.75</v>
      </c>
      <c r="DH6" s="20" t="str">
        <f>IF(DH7="","",IF(DH7="-","【-】","【"&amp;SUBSTITUTE(TEXT(DH7,"#,##0.00"),"-","△")&amp;"】"))</f>
        <v>【95.72】</v>
      </c>
      <c r="DI6" s="21" t="str">
        <f>IF(DI7="",NA(),DI7)</f>
        <v>-</v>
      </c>
      <c r="DJ6" s="21" t="str">
        <f t="shared" ref="DJ6:DR6" si="12">IF(DJ7="",NA(),DJ7)</f>
        <v>-</v>
      </c>
      <c r="DK6" s="21">
        <f t="shared" si="12"/>
        <v>3.53</v>
      </c>
      <c r="DL6" s="21">
        <f t="shared" si="12"/>
        <v>6.91</v>
      </c>
      <c r="DM6" s="21">
        <f t="shared" si="12"/>
        <v>10.19</v>
      </c>
      <c r="DN6" s="21" t="str">
        <f t="shared" si="12"/>
        <v>-</v>
      </c>
      <c r="DO6" s="21" t="str">
        <f t="shared" si="12"/>
        <v>-</v>
      </c>
      <c r="DP6" s="21">
        <f t="shared" si="12"/>
        <v>31.01</v>
      </c>
      <c r="DQ6" s="21">
        <f t="shared" si="12"/>
        <v>28.87</v>
      </c>
      <c r="DR6" s="21">
        <f t="shared" si="12"/>
        <v>31.34</v>
      </c>
      <c r="DS6" s="20" t="str">
        <f>IF(DS7="","",IF(DS7="-","【-】","【"&amp;SUBSTITUTE(TEXT(DS7,"#,##0.00"),"-","△")&amp;"】"))</f>
        <v>【38.17】</v>
      </c>
      <c r="DT6" s="21" t="str">
        <f>IF(DT7="",NA(),DT7)</f>
        <v>-</v>
      </c>
      <c r="DU6" s="21" t="str">
        <f t="shared" ref="DU6:EC6" si="13">IF(DU7="",NA(),DU7)</f>
        <v>-</v>
      </c>
      <c r="DV6" s="21">
        <f t="shared" si="13"/>
        <v>1.73</v>
      </c>
      <c r="DW6" s="21">
        <f t="shared" si="13"/>
        <v>2.2799999999999998</v>
      </c>
      <c r="DX6" s="21">
        <f t="shared" si="13"/>
        <v>2.54</v>
      </c>
      <c r="DY6" s="21" t="str">
        <f t="shared" si="13"/>
        <v>-</v>
      </c>
      <c r="DZ6" s="21" t="str">
        <f t="shared" si="13"/>
        <v>-</v>
      </c>
      <c r="EA6" s="21">
        <f t="shared" si="13"/>
        <v>4.95</v>
      </c>
      <c r="EB6" s="21">
        <f t="shared" si="13"/>
        <v>5.64</v>
      </c>
      <c r="EC6" s="21">
        <f t="shared" si="13"/>
        <v>6.43</v>
      </c>
      <c r="ED6" s="20" t="str">
        <f>IF(ED7="","",IF(ED7="-","【-】","【"&amp;SUBSTITUTE(TEXT(ED7,"#,##0.00"),"-","△")&amp;"】"))</f>
        <v>【6.54】</v>
      </c>
      <c r="EE6" s="21" t="str">
        <f>IF(EE7="",NA(),EE7)</f>
        <v>-</v>
      </c>
      <c r="EF6" s="21" t="str">
        <f t="shared" ref="EF6:EN6" si="14">IF(EF7="",NA(),EF7)</f>
        <v>-</v>
      </c>
      <c r="EG6" s="21">
        <f t="shared" si="14"/>
        <v>0.08</v>
      </c>
      <c r="EH6" s="21">
        <f t="shared" si="14"/>
        <v>0.11</v>
      </c>
      <c r="EI6" s="21">
        <f t="shared" si="14"/>
        <v>0.09</v>
      </c>
      <c r="EJ6" s="21" t="str">
        <f t="shared" si="14"/>
        <v>-</v>
      </c>
      <c r="EK6" s="21" t="str">
        <f t="shared" si="14"/>
        <v>-</v>
      </c>
      <c r="EL6" s="21">
        <f t="shared" si="14"/>
        <v>0.19</v>
      </c>
      <c r="EM6" s="21">
        <f t="shared" si="14"/>
        <v>0.19</v>
      </c>
      <c r="EN6" s="21">
        <f t="shared" si="14"/>
        <v>0.19</v>
      </c>
      <c r="EO6" s="20" t="str">
        <f>IF(EO7="","",IF(EO7="-","【-】","【"&amp;SUBSTITUTE(TEXT(EO7,"#,##0.00"),"-","△")&amp;"】"))</f>
        <v>【0.24】</v>
      </c>
    </row>
    <row r="7" spans="1:148" s="22" customFormat="1" x14ac:dyDescent="0.15">
      <c r="A7" s="14"/>
      <c r="B7" s="23">
        <v>2021</v>
      </c>
      <c r="C7" s="23">
        <v>232190</v>
      </c>
      <c r="D7" s="23">
        <v>46</v>
      </c>
      <c r="E7" s="23">
        <v>17</v>
      </c>
      <c r="F7" s="23">
        <v>1</v>
      </c>
      <c r="G7" s="23">
        <v>0</v>
      </c>
      <c r="H7" s="23" t="s">
        <v>96</v>
      </c>
      <c r="I7" s="23" t="s">
        <v>97</v>
      </c>
      <c r="J7" s="23" t="s">
        <v>98</v>
      </c>
      <c r="K7" s="23" t="s">
        <v>99</v>
      </c>
      <c r="L7" s="23" t="s">
        <v>100</v>
      </c>
      <c r="M7" s="23" t="s">
        <v>101</v>
      </c>
      <c r="N7" s="24" t="s">
        <v>102</v>
      </c>
      <c r="O7" s="24">
        <v>79.13</v>
      </c>
      <c r="P7" s="24">
        <v>76.88</v>
      </c>
      <c r="Q7" s="24">
        <v>78.03</v>
      </c>
      <c r="R7" s="24">
        <v>1581</v>
      </c>
      <c r="S7" s="24">
        <v>150982</v>
      </c>
      <c r="T7" s="24">
        <v>62.81</v>
      </c>
      <c r="U7" s="24">
        <v>2403.79</v>
      </c>
      <c r="V7" s="24">
        <v>115850</v>
      </c>
      <c r="W7" s="24">
        <v>22.77</v>
      </c>
      <c r="X7" s="24">
        <v>5087.83</v>
      </c>
      <c r="Y7" s="24" t="s">
        <v>102</v>
      </c>
      <c r="Z7" s="24" t="s">
        <v>102</v>
      </c>
      <c r="AA7" s="24">
        <v>102.56</v>
      </c>
      <c r="AB7" s="24">
        <v>93.74</v>
      </c>
      <c r="AC7" s="24">
        <v>100.2</v>
      </c>
      <c r="AD7" s="24" t="s">
        <v>102</v>
      </c>
      <c r="AE7" s="24" t="s">
        <v>102</v>
      </c>
      <c r="AF7" s="24">
        <v>107.03</v>
      </c>
      <c r="AG7" s="24">
        <v>106.55</v>
      </c>
      <c r="AH7" s="24">
        <v>106.01</v>
      </c>
      <c r="AI7" s="24">
        <v>107.02</v>
      </c>
      <c r="AJ7" s="24" t="s">
        <v>102</v>
      </c>
      <c r="AK7" s="24" t="s">
        <v>102</v>
      </c>
      <c r="AL7" s="24">
        <v>0</v>
      </c>
      <c r="AM7" s="24">
        <v>0</v>
      </c>
      <c r="AN7" s="24">
        <v>0</v>
      </c>
      <c r="AO7" s="24" t="s">
        <v>102</v>
      </c>
      <c r="AP7" s="24" t="s">
        <v>102</v>
      </c>
      <c r="AQ7" s="24">
        <v>7.69</v>
      </c>
      <c r="AR7" s="24">
        <v>5.95</v>
      </c>
      <c r="AS7" s="24">
        <v>5.27</v>
      </c>
      <c r="AT7" s="24">
        <v>3.09</v>
      </c>
      <c r="AU7" s="24" t="s">
        <v>102</v>
      </c>
      <c r="AV7" s="24" t="s">
        <v>102</v>
      </c>
      <c r="AW7" s="24">
        <v>62.42</v>
      </c>
      <c r="AX7" s="24">
        <v>65.61</v>
      </c>
      <c r="AY7" s="24">
        <v>70.16</v>
      </c>
      <c r="AZ7" s="24" t="s">
        <v>102</v>
      </c>
      <c r="BA7" s="24" t="s">
        <v>102</v>
      </c>
      <c r="BB7" s="24">
        <v>73.02</v>
      </c>
      <c r="BC7" s="24">
        <v>72.930000000000007</v>
      </c>
      <c r="BD7" s="24">
        <v>80.08</v>
      </c>
      <c r="BE7" s="24">
        <v>71.39</v>
      </c>
      <c r="BF7" s="24" t="s">
        <v>102</v>
      </c>
      <c r="BG7" s="24" t="s">
        <v>102</v>
      </c>
      <c r="BH7" s="24">
        <v>636.45000000000005</v>
      </c>
      <c r="BI7" s="24">
        <v>589.11</v>
      </c>
      <c r="BJ7" s="24">
        <v>560.42999999999995</v>
      </c>
      <c r="BK7" s="24" t="s">
        <v>102</v>
      </c>
      <c r="BL7" s="24" t="s">
        <v>102</v>
      </c>
      <c r="BM7" s="24">
        <v>708.89</v>
      </c>
      <c r="BN7" s="24">
        <v>730.52</v>
      </c>
      <c r="BO7" s="24">
        <v>672.33</v>
      </c>
      <c r="BP7" s="24">
        <v>669.11</v>
      </c>
      <c r="BQ7" s="24" t="s">
        <v>102</v>
      </c>
      <c r="BR7" s="24" t="s">
        <v>102</v>
      </c>
      <c r="BS7" s="24">
        <v>60.23</v>
      </c>
      <c r="BT7" s="24">
        <v>59.16</v>
      </c>
      <c r="BU7" s="24">
        <v>59.18</v>
      </c>
      <c r="BV7" s="24" t="s">
        <v>102</v>
      </c>
      <c r="BW7" s="24" t="s">
        <v>102</v>
      </c>
      <c r="BX7" s="24">
        <v>97.91</v>
      </c>
      <c r="BY7" s="24">
        <v>98.61</v>
      </c>
      <c r="BZ7" s="24">
        <v>98.75</v>
      </c>
      <c r="CA7" s="24">
        <v>99.73</v>
      </c>
      <c r="CB7" s="24" t="s">
        <v>102</v>
      </c>
      <c r="CC7" s="24" t="s">
        <v>102</v>
      </c>
      <c r="CD7" s="24">
        <v>150</v>
      </c>
      <c r="CE7" s="24">
        <v>150</v>
      </c>
      <c r="CF7" s="24">
        <v>150</v>
      </c>
      <c r="CG7" s="24" t="s">
        <v>102</v>
      </c>
      <c r="CH7" s="24" t="s">
        <v>102</v>
      </c>
      <c r="CI7" s="24">
        <v>144.11000000000001</v>
      </c>
      <c r="CJ7" s="24">
        <v>141.24</v>
      </c>
      <c r="CK7" s="24">
        <v>142.03</v>
      </c>
      <c r="CL7" s="24">
        <v>134.97999999999999</v>
      </c>
      <c r="CM7" s="24" t="s">
        <v>102</v>
      </c>
      <c r="CN7" s="24" t="s">
        <v>102</v>
      </c>
      <c r="CO7" s="24" t="s">
        <v>102</v>
      </c>
      <c r="CP7" s="24" t="s">
        <v>102</v>
      </c>
      <c r="CQ7" s="24" t="s">
        <v>102</v>
      </c>
      <c r="CR7" s="24" t="s">
        <v>102</v>
      </c>
      <c r="CS7" s="24" t="s">
        <v>102</v>
      </c>
      <c r="CT7" s="24">
        <v>61.32</v>
      </c>
      <c r="CU7" s="24">
        <v>61.7</v>
      </c>
      <c r="CV7" s="24">
        <v>63.04</v>
      </c>
      <c r="CW7" s="24">
        <v>59.99</v>
      </c>
      <c r="CX7" s="24" t="s">
        <v>102</v>
      </c>
      <c r="CY7" s="24" t="s">
        <v>102</v>
      </c>
      <c r="CZ7" s="24">
        <v>92.33</v>
      </c>
      <c r="DA7" s="24">
        <v>92.55</v>
      </c>
      <c r="DB7" s="24">
        <v>92.74</v>
      </c>
      <c r="DC7" s="24" t="s">
        <v>102</v>
      </c>
      <c r="DD7" s="24" t="s">
        <v>102</v>
      </c>
      <c r="DE7" s="24">
        <v>94.58</v>
      </c>
      <c r="DF7" s="24">
        <v>94.56</v>
      </c>
      <c r="DG7" s="24">
        <v>94.75</v>
      </c>
      <c r="DH7" s="24">
        <v>95.72</v>
      </c>
      <c r="DI7" s="24" t="s">
        <v>102</v>
      </c>
      <c r="DJ7" s="24" t="s">
        <v>102</v>
      </c>
      <c r="DK7" s="24">
        <v>3.53</v>
      </c>
      <c r="DL7" s="24">
        <v>6.91</v>
      </c>
      <c r="DM7" s="24">
        <v>10.19</v>
      </c>
      <c r="DN7" s="24" t="s">
        <v>102</v>
      </c>
      <c r="DO7" s="24" t="s">
        <v>102</v>
      </c>
      <c r="DP7" s="24">
        <v>31.01</v>
      </c>
      <c r="DQ7" s="24">
        <v>28.87</v>
      </c>
      <c r="DR7" s="24">
        <v>31.34</v>
      </c>
      <c r="DS7" s="24">
        <v>38.17</v>
      </c>
      <c r="DT7" s="24" t="s">
        <v>102</v>
      </c>
      <c r="DU7" s="24" t="s">
        <v>102</v>
      </c>
      <c r="DV7" s="24">
        <v>1.73</v>
      </c>
      <c r="DW7" s="24">
        <v>2.2799999999999998</v>
      </c>
      <c r="DX7" s="24">
        <v>2.54</v>
      </c>
      <c r="DY7" s="24" t="s">
        <v>102</v>
      </c>
      <c r="DZ7" s="24" t="s">
        <v>102</v>
      </c>
      <c r="EA7" s="24">
        <v>4.95</v>
      </c>
      <c r="EB7" s="24">
        <v>5.64</v>
      </c>
      <c r="EC7" s="24">
        <v>6.43</v>
      </c>
      <c r="ED7" s="24">
        <v>6.54</v>
      </c>
      <c r="EE7" s="24" t="s">
        <v>102</v>
      </c>
      <c r="EF7" s="24" t="s">
        <v>102</v>
      </c>
      <c r="EG7" s="24">
        <v>0.08</v>
      </c>
      <c r="EH7" s="24">
        <v>0.11</v>
      </c>
      <c r="EI7" s="24">
        <v>0.09</v>
      </c>
      <c r="EJ7" s="24" t="s">
        <v>102</v>
      </c>
      <c r="EK7" s="24" t="s">
        <v>102</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2023-01-12T23:31:36Z</dcterms:created>
  <dcterms:modified xsi:type="dcterms:W3CDTF">2023-01-28T05:37:01Z</dcterms:modified>
  <cp:category/>
</cp:coreProperties>
</file>