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22_東海市\"/>
    </mc:Choice>
  </mc:AlternateContent>
  <xr:revisionPtr revIDLastSave="0" documentId="13_ncr:1_{0616BB96-3C52-4563-8080-9E46AC893F7A}" xr6:coauthVersionLast="47" xr6:coauthVersionMax="47" xr10:uidLastSave="{00000000-0000-0000-0000-000000000000}"/>
  <workbookProtection workbookAlgorithmName="SHA-512" workbookHashValue="WGDGvwKo31hFSucxRgFbidDbe8z4qA4P98rqcyB7sR1Okw1ETiaNQXedlootLxgnVac1pJSu3dgxe4PYmcRMDA==" workbookSaltValue="KRCiHw1th5JpkAw87Tl7+Q=="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AL8" i="4" s="1"/>
  <c r="R6" i="5"/>
  <c r="AD10" i="4" s="1"/>
  <c r="Q6" i="5"/>
  <c r="P6" i="5"/>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W10" i="4"/>
  <c r="P10" i="4"/>
  <c r="I10" i="4"/>
  <c r="B10" i="4"/>
  <c r="BB8"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<sst xmlns="http://schemas.openxmlformats.org/spreadsheetml/2006/main" count="297" uniqueCount="116">
  <si>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</si>
  <si>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</si>
  <si>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</si>
  <si>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</si>
  <si>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</si>
  <si>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</si>
  <si>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</si>
  <si>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</si>
  <si>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</si>
  <si>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</si>
  <si>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</si>
  <si>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</si>
  <si>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</si>
  <si>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</si>
  <si>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</si>
  <si>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</si>
  <si>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</si>
  <si>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</si>
  <si>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</si>
  <si>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</si>
  <si>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</si>
  <si>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</si>
  <si>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</si>
  <si>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</si>
  <si>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</si>
  <si>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</si>
  <si>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</si>
  <si>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</si>
  <si>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</si>
  <si>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</si>
  <si>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</si>
  <si>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</si>
  <si>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</si>
  <si>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</si>
  <si>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</si>
  <si>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</si>
  <si>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</si>
  <si>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</si>
  <si>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</si>
  <si>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</si>
  <si>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</si>
  <si>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</si>
  <si>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</si>
  <si>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</si>
  <si>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</si>
  <si>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</si>
  <si>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</si>
  <si>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</si>
  <si>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</si>
  <si>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</si>
  <si>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</si>
  <si>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</si>
  <si>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</si>
  <si>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</si>
  <si>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</si>
  <si>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</si>
  <si>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</si>
  <si>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</si>
  <si>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</si>
  <si>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</si>
  <si>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</si>
  <si>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</si>
  <si>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</si>
  <si>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</si>
  <si>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</si>
  <si>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</si>
  <si>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</si>
  <si>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</si>
  <si>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</si>
  <si>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</si>
  <si>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</si>
  <si>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</si>
  <si>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</si>
  <si>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</si>
  <si>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</si>
  <si>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</si>
  <si>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</si>
  <si>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</si>
  <si>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</si>
  <si>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</si>
  <si>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</si>
  <si>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</si>
  <si>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</si>
  <si>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</si>
  <si>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</si>
  <si>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</si>
  <si>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</si>
  <si>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</si>
  <si>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</si>
  <si>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</si>
  <si>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</si>
  <si>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</si>
  <si>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</si>
  <si>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</si>
  <si>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</si>
  <si>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</si>
  <si>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東海市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</si>
  <si>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</si>
  <si>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</si>
  <si>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</si>
  <si>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</si>
  <si>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</si>
  <si>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</si>
  <si>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</si>
  <si>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</si>
  <si>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</si>
  <si>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</si>
  <si>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</si>
  <si>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</si>
  <si>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</si>
  <si>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</si>
  <si>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</si>
  <si>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</si>
  <si>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市では管渠の整備や、終末処理場及び雨水ポンプ場の更新を計画的に進めている影響から減価償却費の増加が続いていることにより、①経常収支比率は100％を下回り、②累積欠損金比率が発生する状況となっています。④企業債残高対事業規模比率についても施設の整備・更新のために企業債を借り入れていることから類似団体より高い数値になっているものと考えられます。
③流動比率については、100％を下回っていますが、建設改良費等に充てられた企業債が含まれており、これは翌年度の一般会計繰入金で賄うため、支払能力が不足するものではありません。
⑤経費回収率は100％を下回っており、使用料収入の増加を図る取り組みが必要です。
⑥汚水処理原価については、150円/㎥を超える部分は一般会計から繰入をしているため含まれていません。令和4年度から共同汚泥処理施設が稼働するため、実質的な汚水処理原価の減少が見込めます。
⑦施設利用率については、数値がやや下がっていますが、これは将来的な管渠整備による供用開始区域の拡大及び下水道普及率の上昇に対応するため、終末処理場の施設の更新を行った結果、処理能力が向上したためです。
⑧水洗化率については、類似団体より低い数値となっていますが、前年度から1.52ポイント増となっています。今後も管渠の整備を計画的に行い、数値の向上を目指します。</t>
    <rPh sb="37" eb="39">
      <t>エイキョウ</t>
    </rPh>
    <rPh sb="41" eb="43">
      <t>ゲンカ</t>
    </rPh>
    <rPh sb="43" eb="45">
      <t>ショウキャク</t>
    </rPh>
    <rPh sb="45" eb="46">
      <t>ヒ</t>
    </rPh>
    <rPh sb="47" eb="49">
      <t>ゾウカ</t>
    </rPh>
    <rPh sb="50" eb="51">
      <t>ツヅ</t>
    </rPh>
    <rPh sb="119" eb="121">
      <t>シセツ</t>
    </rPh>
    <rPh sb="122" eb="124">
      <t>セイビ</t>
    </rPh>
    <rPh sb="125" eb="127">
      <t>コウシン</t>
    </rPh>
    <rPh sb="131" eb="133">
      <t>キギョウ</t>
    </rPh>
    <rPh sb="133" eb="134">
      <t>サイ</t>
    </rPh>
    <rPh sb="135" eb="136">
      <t>カ</t>
    </rPh>
    <rPh sb="137" eb="138">
      <t>イ</t>
    </rPh>
    <rPh sb="146" eb="148">
      <t>ルイジ</t>
    </rPh>
    <rPh sb="148" eb="150">
      <t>ダンタイ</t>
    </rPh>
    <rPh sb="152" eb="153">
      <t>タカ</t>
    </rPh>
    <rPh sb="154" eb="156">
      <t>スウチ</t>
    </rPh>
    <rPh sb="165" eb="166">
      <t>カンガ</t>
    </rPh>
    <rPh sb="408" eb="410">
      <t>スウチ</t>
    </rPh>
    <rPh sb="413" eb="414">
      <t>サ</t>
    </rPh>
    <rPh sb="464" eb="466">
      <t>シュウマツ</t>
    </rPh>
    <rPh sb="466" eb="469">
      <t>ショリジョウ</t>
    </rPh>
    <rPh sb="470" eb="472">
      <t>シセツ</t>
    </rPh>
    <rPh sb="473" eb="475">
      <t>コウシン</t>
    </rPh>
    <rPh sb="476" eb="477">
      <t>オコナ</t>
    </rPh>
    <rPh sb="479" eb="481">
      <t>ケッカ</t>
    </rPh>
    <rPh sb="482" eb="484">
      <t>ショリ</t>
    </rPh>
    <rPh sb="484" eb="486">
      <t>ノウリョク</t>
    </rPh>
    <rPh sb="487" eb="489">
      <t>コウジョウ</t>
    </rPh>
    <rPh sb="549" eb="551">
      <t>コンゴ</t>
    </rPh>
    <rPh sb="552" eb="554">
      <t>カンキョ</t>
    </rPh>
    <rPh sb="555" eb="557">
      <t>セイビ</t>
    </rPh>
    <rPh sb="558" eb="561">
      <t>ケイカクテキ</t>
    </rPh>
    <rPh sb="562" eb="563">
      <t>オコナ</t>
    </rPh>
    <rPh sb="565" eb="567">
      <t>スウチ</t>
    </rPh>
    <rPh sb="568" eb="570">
      <t>コウジョウ</t>
    </rPh>
    <rPh sb="571" eb="573">
      <t>メザ</t>
    </rPh>
    <phoneticPr fontId="4"/>
  </si>
  <si>
    <t>本市における、令和3年度末での管渠整備区域は1,546ha、普及率は86.65％となりました。普及率向上のため、今後も生活環境整備の重点事業として整備促進に努めていきます。水洗化率は94.3％となりましたが、使用料収入の増加を図るため、今後も積極的な啓発活動を行い、水洗化率向上に努める必要があります。
また、普及率が向上する一方で厳しい経営状況が続いていることから、安定した下水道事業を市民に提供していくための経営改善策の一つとして、下水道使用料の改定を検討していく予定です。
なお、経営戦略については、平成30年度に策定済みですが、これらの課題を踏まえ令和5年度に見直しを行う予定です。</t>
    <rPh sb="155" eb="157">
      <t>フキュウ</t>
    </rPh>
    <rPh sb="157" eb="158">
      <t>リツ</t>
    </rPh>
    <rPh sb="159" eb="161">
      <t>コウジョウ</t>
    </rPh>
    <rPh sb="163" eb="165">
      <t>イッポウ</t>
    </rPh>
    <rPh sb="166" eb="167">
      <t>キビ</t>
    </rPh>
    <rPh sb="169" eb="171">
      <t>ケイエイ</t>
    </rPh>
    <rPh sb="171" eb="173">
      <t>ジョウキョウ</t>
    </rPh>
    <rPh sb="174" eb="175">
      <t>ツヅ</t>
    </rPh>
    <rPh sb="184" eb="186">
      <t>アンテイ</t>
    </rPh>
    <rPh sb="188" eb="191">
      <t>ゲスイドウ</t>
    </rPh>
    <rPh sb="191" eb="193">
      <t>ジギョウ</t>
    </rPh>
    <rPh sb="194" eb="196">
      <t>シミン</t>
    </rPh>
    <rPh sb="197" eb="199">
      <t>テイキョウ</t>
    </rPh>
    <rPh sb="206" eb="208">
      <t>ケイエイ</t>
    </rPh>
    <rPh sb="208" eb="210">
      <t>カイゼン</t>
    </rPh>
    <rPh sb="210" eb="211">
      <t>サク</t>
    </rPh>
    <rPh sb="212" eb="213">
      <t>ヒト</t>
    </rPh>
    <rPh sb="218" eb="221">
      <t>ゲスイドウ</t>
    </rPh>
    <rPh sb="221" eb="224">
      <t>シヨウリョウ</t>
    </rPh>
    <rPh sb="225" eb="227">
      <t>カイテイ</t>
    </rPh>
    <rPh sb="228" eb="230">
      <t>ケントウ</t>
    </rPh>
    <rPh sb="234" eb="236">
      <t>ヨテイ</t>
    </rPh>
    <rPh sb="272" eb="274">
      <t>カダイ</t>
    </rPh>
    <rPh sb="275" eb="276">
      <t>フ</t>
    </rPh>
    <phoneticPr fontId="4"/>
  </si>
  <si>
    <t>①有形固定資産減価償却率については、減価償却費の増加により、前年度より数値は上がっていますが、依然として法定耐用年数に近い資産が少なく、類似団体より低い数値となっています。②管渠老朽化率及び③管渠改善率については、有形固定資産のうち償却対象資産や法定耐用年数（50年）を経過した管渠がなく、類似団体より低い数値となっています。
引き続き、保有資産の老朽化の状況を踏まえて管渠の改善等に努めていきます。</t>
    <rPh sb="18" eb="20">
      <t>ゲンカ</t>
    </rPh>
    <rPh sb="20" eb="22">
      <t>ショウキャク</t>
    </rPh>
    <rPh sb="22" eb="23">
      <t>ヒ</t>
    </rPh>
    <rPh sb="24" eb="26">
      <t>ゾウカ</t>
    </rPh>
    <rPh sb="30" eb="33">
      <t>ゼンネンド</t>
    </rPh>
    <rPh sb="35" eb="37">
      <t>スウチ</t>
    </rPh>
    <rPh sb="38" eb="39">
      <t>ア</t>
    </rPh>
    <rPh sb="47" eb="49">
      <t>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</si>
</sst>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80C-4BC4-89BC-A48467843D3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0.08</c:v>
                </c:pt>
                <c:pt idx="4">
                  <c:v>0.24</c:v>
                </c:pt>
              </c:numCache>
            </c:numRef>
          </c:val>
          <c:smooth val="0"/>
          <c:extLst>
            <c:ext xmlns:c16="http://schemas.microsoft.com/office/drawing/2014/chart" uri="{C3380CC4-5D6E-409C-BE32-E72D297353CC}">
              <c16:uniqueId val="{00000001-980C-4BC4-89BC-A48467843D3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66.459999999999994</c:v>
                </c:pt>
                <c:pt idx="4">
                  <c:v>62.23</c:v>
                </c:pt>
              </c:numCache>
            </c:numRef>
          </c:val>
          <c:extLst>
            <c:ext xmlns:c16="http://schemas.microsoft.com/office/drawing/2014/chart" uri="{C3380CC4-5D6E-409C-BE32-E72D297353CC}">
              <c16:uniqueId val="{00000000-1025-4AF9-8B21-6E43A7D3704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60.78</c:v>
                </c:pt>
                <c:pt idx="4">
                  <c:v>59.96</c:v>
                </c:pt>
              </c:numCache>
            </c:numRef>
          </c:val>
          <c:smooth val="0"/>
          <c:extLst>
            <c:ext xmlns:c16="http://schemas.microsoft.com/office/drawing/2014/chart" uri="{C3380CC4-5D6E-409C-BE32-E72D297353CC}">
              <c16:uniqueId val="{00000001-1025-4AF9-8B21-6E43A7D3704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92.78</c:v>
                </c:pt>
                <c:pt idx="4">
                  <c:v>94.3</c:v>
                </c:pt>
              </c:numCache>
            </c:numRef>
          </c:val>
          <c:extLst>
            <c:ext xmlns:c16="http://schemas.microsoft.com/office/drawing/2014/chart" uri="{C3380CC4-5D6E-409C-BE32-E72D297353CC}">
              <c16:uniqueId val="{00000000-0441-4DA7-9E5C-76F16B82EEB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94.17</c:v>
                </c:pt>
                <c:pt idx="4">
                  <c:v>94.27</c:v>
                </c:pt>
              </c:numCache>
            </c:numRef>
          </c:val>
          <c:smooth val="0"/>
          <c:extLst>
            <c:ext xmlns:c16="http://schemas.microsoft.com/office/drawing/2014/chart" uri="{C3380CC4-5D6E-409C-BE32-E72D297353CC}">
              <c16:uniqueId val="{00000001-0441-4DA7-9E5C-76F16B82EEB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92.78</c:v>
                </c:pt>
                <c:pt idx="4">
                  <c:v>92.55</c:v>
                </c:pt>
              </c:numCache>
            </c:numRef>
          </c:val>
          <c:extLst>
            <c:ext xmlns:c16="http://schemas.microsoft.com/office/drawing/2014/chart" uri="{C3380CC4-5D6E-409C-BE32-E72D297353CC}">
              <c16:uniqueId val="{00000000-6296-4A74-A40C-63342198A2D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106.67</c:v>
                </c:pt>
                <c:pt idx="4">
                  <c:v>106.9</c:v>
                </c:pt>
              </c:numCache>
            </c:numRef>
          </c:val>
          <c:smooth val="0"/>
          <c:extLst>
            <c:ext xmlns:c16="http://schemas.microsoft.com/office/drawing/2014/chart" uri="{C3380CC4-5D6E-409C-BE32-E72D297353CC}">
              <c16:uniqueId val="{00000001-6296-4A74-A40C-63342198A2D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3.54</c:v>
                </c:pt>
                <c:pt idx="4">
                  <c:v>6.84</c:v>
                </c:pt>
              </c:numCache>
            </c:numRef>
          </c:val>
          <c:extLst>
            <c:ext xmlns:c16="http://schemas.microsoft.com/office/drawing/2014/chart" uri="{C3380CC4-5D6E-409C-BE32-E72D297353CC}">
              <c16:uniqueId val="{00000000-BC4E-4CA0-8FCA-2E396BA2990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23.25</c:v>
                </c:pt>
                <c:pt idx="4">
                  <c:v>25.2</c:v>
                </c:pt>
              </c:numCache>
            </c:numRef>
          </c:val>
          <c:smooth val="0"/>
          <c:extLst>
            <c:ext xmlns:c16="http://schemas.microsoft.com/office/drawing/2014/chart" uri="{C3380CC4-5D6E-409C-BE32-E72D297353CC}">
              <c16:uniqueId val="{00000001-BC4E-4CA0-8FCA-2E396BA2990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E6D-473F-9FA7-857D8228521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1.06</c:v>
                </c:pt>
                <c:pt idx="4">
                  <c:v>2.02</c:v>
                </c:pt>
              </c:numCache>
            </c:numRef>
          </c:val>
          <c:smooth val="0"/>
          <c:extLst>
            <c:ext xmlns:c16="http://schemas.microsoft.com/office/drawing/2014/chart" uri="{C3380CC4-5D6E-409C-BE32-E72D297353CC}">
              <c16:uniqueId val="{00000001-EE6D-473F-9FA7-857D8228521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15.61</c:v>
                </c:pt>
                <c:pt idx="4">
                  <c:v>34.29</c:v>
                </c:pt>
              </c:numCache>
            </c:numRef>
          </c:val>
          <c:extLst>
            <c:ext xmlns:c16="http://schemas.microsoft.com/office/drawing/2014/chart" uri="{C3380CC4-5D6E-409C-BE32-E72D297353CC}">
              <c16:uniqueId val="{00000000-2A3F-40AD-8389-A90D06418B1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3.68</c:v>
                </c:pt>
                <c:pt idx="4">
                  <c:v>5.3</c:v>
                </c:pt>
              </c:numCache>
            </c:numRef>
          </c:val>
          <c:smooth val="0"/>
          <c:extLst>
            <c:ext xmlns:c16="http://schemas.microsoft.com/office/drawing/2014/chart" uri="{C3380CC4-5D6E-409C-BE32-E72D297353CC}">
              <c16:uniqueId val="{00000001-2A3F-40AD-8389-A90D06418B1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72.77</c:v>
                </c:pt>
                <c:pt idx="4">
                  <c:v>74.73</c:v>
                </c:pt>
              </c:numCache>
            </c:numRef>
          </c:val>
          <c:extLst>
            <c:ext xmlns:c16="http://schemas.microsoft.com/office/drawing/2014/chart" uri="{C3380CC4-5D6E-409C-BE32-E72D297353CC}">
              <c16:uniqueId val="{00000000-5B39-422E-A677-325B4EAE4C3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67.86</c:v>
                </c:pt>
                <c:pt idx="4">
                  <c:v>72.92</c:v>
                </c:pt>
              </c:numCache>
            </c:numRef>
          </c:val>
          <c:smooth val="0"/>
          <c:extLst>
            <c:ext xmlns:c16="http://schemas.microsoft.com/office/drawing/2014/chart" uri="{C3380CC4-5D6E-409C-BE32-E72D297353CC}">
              <c16:uniqueId val="{00000001-5B39-422E-A677-325B4EAE4C3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2107.3200000000002</c:v>
                </c:pt>
                <c:pt idx="4">
                  <c:v>2151.7800000000002</c:v>
                </c:pt>
              </c:numCache>
            </c:numRef>
          </c:val>
          <c:extLst>
            <c:ext xmlns:c16="http://schemas.microsoft.com/office/drawing/2014/chart" uri="{C3380CC4-5D6E-409C-BE32-E72D297353CC}">
              <c16:uniqueId val="{00000000-96DD-487E-B1FF-5243EF0E8C4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709.4</c:v>
                </c:pt>
                <c:pt idx="4">
                  <c:v>734.47</c:v>
                </c:pt>
              </c:numCache>
            </c:numRef>
          </c:val>
          <c:smooth val="0"/>
          <c:extLst>
            <c:ext xmlns:c16="http://schemas.microsoft.com/office/drawing/2014/chart" uri="{C3380CC4-5D6E-409C-BE32-E72D297353CC}">
              <c16:uniqueId val="{00000001-96DD-487E-B1FF-5243EF0E8C4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75.44</c:v>
                </c:pt>
                <c:pt idx="4">
                  <c:v>75.430000000000007</c:v>
                </c:pt>
              </c:numCache>
            </c:numRef>
          </c:val>
          <c:extLst>
            <c:ext xmlns:c16="http://schemas.microsoft.com/office/drawing/2014/chart" uri="{C3380CC4-5D6E-409C-BE32-E72D297353CC}">
              <c16:uniqueId val="{00000000-04B0-4DC7-AE3A-DE04FE27C93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91.14</c:v>
                </c:pt>
                <c:pt idx="4">
                  <c:v>90.69</c:v>
                </c:pt>
              </c:numCache>
            </c:numRef>
          </c:val>
          <c:smooth val="0"/>
          <c:extLst>
            <c:ext xmlns:c16="http://schemas.microsoft.com/office/drawing/2014/chart" uri="{C3380CC4-5D6E-409C-BE32-E72D297353CC}">
              <c16:uniqueId val="{00000001-04B0-4DC7-AE3A-DE04FE27C93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150.49</c:v>
                </c:pt>
                <c:pt idx="4">
                  <c:v>150.26</c:v>
                </c:pt>
              </c:numCache>
            </c:numRef>
          </c:val>
          <c:extLst>
            <c:ext xmlns:c16="http://schemas.microsoft.com/office/drawing/2014/chart" uri="{C3380CC4-5D6E-409C-BE32-E72D297353CC}">
              <c16:uniqueId val="{00000000-0E9A-4A18-ADEF-7966C743C00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136.86000000000001</c:v>
                </c:pt>
                <c:pt idx="4">
                  <c:v>138.52000000000001</c:v>
                </c:pt>
              </c:numCache>
            </c:numRef>
          </c:val>
          <c:smooth val="0"/>
          <c:extLst>
            <c:ext xmlns:c16="http://schemas.microsoft.com/office/drawing/2014/chart" uri="{C3380CC4-5D6E-409C-BE32-E72D297353CC}">
              <c16:uniqueId val="{00000001-0E9A-4A18-ADEF-7966C743C00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9140625" defaultRowHeight="13.3" x14ac:dyDescent="0.25"/>
  <cols>
    <col min="1" max="1" width="2.69140625" customWidth="1"/>
    <col min="2" max="62" width="3.765625" customWidth="1"/>
    <col min="64" max="78" width="3.074218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東海市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非設置</v>
      </c>
      <c r="AE8" s="41"/>
      <c r="AF8" s="41"/>
      <c r="AG8" s="41"/>
      <c r="AH8" s="41"/>
      <c r="AI8" s="41"/>
      <c r="AJ8" s="41"/>
      <c r="AK8" s="3"/>
      <c r="AL8" s="42">
        <f>データ!S6</f>
        <v>114107</v>
      </c>
      <c r="AM8" s="42"/>
      <c r="AN8" s="42"/>
      <c r="AO8" s="42"/>
      <c r="AP8" s="42"/>
      <c r="AQ8" s="42"/>
      <c r="AR8" s="42"/>
      <c r="AS8" s="42"/>
      <c r="AT8" s="35">
        <f>データ!T6</f>
        <v>43.43</v>
      </c>
      <c r="AU8" s="35"/>
      <c r="AV8" s="35"/>
      <c r="AW8" s="35"/>
      <c r="AX8" s="35"/>
      <c r="AY8" s="35"/>
      <c r="AZ8" s="35"/>
      <c r="BA8" s="35"/>
      <c r="BB8" s="35">
        <f>データ!U6</f>
        <v>2627.38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f>データ!O6</f>
        <v>76.459999999999994</v>
      </c>
      <c r="J10" s="35"/>
      <c r="K10" s="35"/>
      <c r="L10" s="35"/>
      <c r="M10" s="35"/>
      <c r="N10" s="35"/>
      <c r="O10" s="35"/>
      <c r="P10" s="35">
        <f>データ!P6</f>
        <v>86.65</v>
      </c>
      <c r="Q10" s="35"/>
      <c r="R10" s="35"/>
      <c r="S10" s="35"/>
      <c r="T10" s="35"/>
      <c r="U10" s="35"/>
      <c r="V10" s="35"/>
      <c r="W10" s="35">
        <f>データ!Q6</f>
        <v>97.86</v>
      </c>
      <c r="X10" s="35"/>
      <c r="Y10" s="35"/>
      <c r="Z10" s="35"/>
      <c r="AA10" s="35"/>
      <c r="AB10" s="35"/>
      <c r="AC10" s="35"/>
      <c r="AD10" s="42">
        <f>データ!R6</f>
        <v>1920</v>
      </c>
      <c r="AE10" s="42"/>
      <c r="AF10" s="42"/>
      <c r="AG10" s="42"/>
      <c r="AH10" s="42"/>
      <c r="AI10" s="42"/>
      <c r="AJ10" s="42"/>
      <c r="AK10" s="2"/>
      <c r="AL10" s="42">
        <f>データ!V6</f>
        <v>98721</v>
      </c>
      <c r="AM10" s="42"/>
      <c r="AN10" s="42"/>
      <c r="AO10" s="42"/>
      <c r="AP10" s="42"/>
      <c r="AQ10" s="42"/>
      <c r="AR10" s="42"/>
      <c r="AS10" s="42"/>
      <c r="AT10" s="35">
        <f>データ!W6</f>
        <v>15.46</v>
      </c>
      <c r="AU10" s="35"/>
      <c r="AV10" s="35"/>
      <c r="AW10" s="35"/>
      <c r="AX10" s="35"/>
      <c r="AY10" s="35"/>
      <c r="AZ10" s="35"/>
      <c r="BA10" s="35"/>
      <c r="BB10" s="35">
        <f>データ!X6</f>
        <v>6385.58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4vJM+AezfOg6vT1kTFwAi0EpcW6ErAd6aIgzTkxmH7Je0PQ6RvbdQ/4+KF0E+poeVqgc4nLBETRelufOR6B6Fg==" saltValue="OO2zt/83bLWmEvSp4QZGK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2021</v>
      </c>
      <c r="C6" s="19">
        <f t="shared" ref="C6:X6" si="3">C7</f>
        <v>232220</v>
      </c>
      <c r="D6" s="19">
        <f t="shared" si="3"/>
        <v>46</v>
      </c>
      <c r="E6" s="19">
        <f t="shared" si="3"/>
        <v>17</v>
      </c>
      <c r="F6" s="19">
        <f t="shared" si="3"/>
        <v>1</v>
      </c>
      <c r="G6" s="19">
        <f t="shared" si="3"/>
        <v>0</v>
      </c>
      <c r="H6" s="19" t="str">
        <f t="shared" si="3"/>
        <v>愛知県　東海市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76.459999999999994</v>
      </c>
      <c r="P6" s="20">
        <f t="shared" si="3"/>
        <v>86.65</v>
      </c>
      <c r="Q6" s="20">
        <f t="shared" si="3"/>
        <v>97.86</v>
      </c>
      <c r="R6" s="20">
        <f t="shared" si="3"/>
        <v>1920</v>
      </c>
      <c r="S6" s="20">
        <f t="shared" si="3"/>
        <v>114107</v>
      </c>
      <c r="T6" s="20">
        <f t="shared" si="3"/>
        <v>43.43</v>
      </c>
      <c r="U6" s="20">
        <f t="shared" si="3"/>
        <v>2627.38</v>
      </c>
      <c r="V6" s="20">
        <f t="shared" si="3"/>
        <v>98721</v>
      </c>
      <c r="W6" s="20">
        <f t="shared" si="3"/>
        <v>15.46</v>
      </c>
      <c r="X6" s="20">
        <f t="shared" si="3"/>
        <v>6385.58</v>
      </c>
      <c r="Y6" s="21" t="str">
        <f>IF(Y7="",NA(),Y7)</f>
        <v>-</v>
      </c>
      <c r="Z6" s="21" t="str">
        <f t="shared" ref="Z6:AH6" si="4">IF(Z7="",NA(),Z7)</f>
        <v>-</v>
      </c>
      <c r="AA6" s="21" t="str">
        <f t="shared" si="4"/>
        <v>-</v>
      </c>
      <c r="AB6" s="21">
        <f t="shared" si="4"/>
        <v>92.78</v>
      </c>
      <c r="AC6" s="21">
        <f t="shared" si="4"/>
        <v>92.55</v>
      </c>
      <c r="AD6" s="21" t="str">
        <f t="shared" si="4"/>
        <v>-</v>
      </c>
      <c r="AE6" s="21" t="str">
        <f t="shared" si="4"/>
        <v>-</v>
      </c>
      <c r="AF6" s="21" t="str">
        <f t="shared" si="4"/>
        <v>-</v>
      </c>
      <c r="AG6" s="21">
        <f t="shared" si="4"/>
        <v>106.67</v>
      </c>
      <c r="AH6" s="21">
        <f t="shared" si="4"/>
        <v>106.9</v>
      </c>
      <c r="AI6" s="20" t="str">
        <f>IF(AI7="","",IF(AI7="-","【-】","【"&amp;SUBSTITUTE(TEXT(AI7,"#,##0.00"),"-","△")&amp;"】"))</f>
        <v>【107.02】</v>
      </c>
      <c r="AJ6" s="21" t="str">
        <f>IF(AJ7="",NA(),AJ7)</f>
        <v>-</v>
      </c>
      <c r="AK6" s="21" t="str">
        <f t="shared" ref="AK6:AS6" si="5">IF(AK7="",NA(),AK7)</f>
        <v>-</v>
      </c>
      <c r="AL6" s="21" t="str">
        <f t="shared" si="5"/>
        <v>-</v>
      </c>
      <c r="AM6" s="21">
        <f t="shared" si="5"/>
        <v>15.61</v>
      </c>
      <c r="AN6" s="21">
        <f t="shared" si="5"/>
        <v>34.29</v>
      </c>
      <c r="AO6" s="21" t="str">
        <f t="shared" si="5"/>
        <v>-</v>
      </c>
      <c r="AP6" s="21" t="str">
        <f t="shared" si="5"/>
        <v>-</v>
      </c>
      <c r="AQ6" s="21" t="str">
        <f t="shared" si="5"/>
        <v>-</v>
      </c>
      <c r="AR6" s="21">
        <f t="shared" si="5"/>
        <v>3.68</v>
      </c>
      <c r="AS6" s="21">
        <f t="shared" si="5"/>
        <v>5.3</v>
      </c>
      <c r="AT6" s="20" t="str">
        <f>IF(AT7="","",IF(AT7="-","【-】","【"&amp;SUBSTITUTE(TEXT(AT7,"#,##0.00"),"-","△")&amp;"】"))</f>
        <v>【3.09】</v>
      </c>
      <c r="AU6" s="21" t="str">
        <f>IF(AU7="",NA(),AU7)</f>
        <v>-</v>
      </c>
      <c r="AV6" s="21" t="str">
        <f t="shared" ref="AV6:BD6" si="6">IF(AV7="",NA(),AV7)</f>
        <v>-</v>
      </c>
      <c r="AW6" s="21" t="str">
        <f t="shared" si="6"/>
        <v>-</v>
      </c>
      <c r="AX6" s="21">
        <f t="shared" si="6"/>
        <v>72.77</v>
      </c>
      <c r="AY6" s="21">
        <f t="shared" si="6"/>
        <v>74.73</v>
      </c>
      <c r="AZ6" s="21" t="str">
        <f t="shared" si="6"/>
        <v>-</v>
      </c>
      <c r="BA6" s="21" t="str">
        <f t="shared" si="6"/>
        <v>-</v>
      </c>
      <c r="BB6" s="21" t="str">
        <f t="shared" si="6"/>
        <v>-</v>
      </c>
      <c r="BC6" s="21">
        <f t="shared" si="6"/>
        <v>67.86</v>
      </c>
      <c r="BD6" s="21">
        <f t="shared" si="6"/>
        <v>72.92</v>
      </c>
      <c r="BE6" s="20" t="str">
        <f>IF(BE7="","",IF(BE7="-","【-】","【"&amp;SUBSTITUTE(TEXT(BE7,"#,##0.00"),"-","△")&amp;"】"))</f>
        <v>【71.39】</v>
      </c>
      <c r="BF6" s="21" t="str">
        <f>IF(BF7="",NA(),BF7)</f>
        <v>-</v>
      </c>
      <c r="BG6" s="21" t="str">
        <f t="shared" ref="BG6:BO6" si="7">IF(BG7="",NA(),BG7)</f>
        <v>-</v>
      </c>
      <c r="BH6" s="21" t="str">
        <f t="shared" si="7"/>
        <v>-</v>
      </c>
      <c r="BI6" s="21">
        <f t="shared" si="7"/>
        <v>2107.3200000000002</v>
      </c>
      <c r="BJ6" s="21">
        <f t="shared" si="7"/>
        <v>2151.7800000000002</v>
      </c>
      <c r="BK6" s="21" t="str">
        <f t="shared" si="7"/>
        <v>-</v>
      </c>
      <c r="BL6" s="21" t="str">
        <f t="shared" si="7"/>
        <v>-</v>
      </c>
      <c r="BM6" s="21" t="str">
        <f t="shared" si="7"/>
        <v>-</v>
      </c>
      <c r="BN6" s="21">
        <f t="shared" si="7"/>
        <v>709.4</v>
      </c>
      <c r="BO6" s="21">
        <f t="shared" si="7"/>
        <v>734.47</v>
      </c>
      <c r="BP6" s="20" t="str">
        <f>IF(BP7="","",IF(BP7="-","【-】","【"&amp;SUBSTITUTE(TEXT(BP7,"#,##0.00"),"-","△")&amp;"】"))</f>
        <v>【669.12】</v>
      </c>
      <c r="BQ6" s="21" t="str">
        <f>IF(BQ7="",NA(),BQ7)</f>
        <v>-</v>
      </c>
      <c r="BR6" s="21" t="str">
        <f t="shared" ref="BR6:BZ6" si="8">IF(BR7="",NA(),BR7)</f>
        <v>-</v>
      </c>
      <c r="BS6" s="21" t="str">
        <f t="shared" si="8"/>
        <v>-</v>
      </c>
      <c r="BT6" s="21">
        <f t="shared" si="8"/>
        <v>75.44</v>
      </c>
      <c r="BU6" s="21">
        <f t="shared" si="8"/>
        <v>75.430000000000007</v>
      </c>
      <c r="BV6" s="21" t="str">
        <f t="shared" si="8"/>
        <v>-</v>
      </c>
      <c r="BW6" s="21" t="str">
        <f t="shared" si="8"/>
        <v>-</v>
      </c>
      <c r="BX6" s="21" t="str">
        <f t="shared" si="8"/>
        <v>-</v>
      </c>
      <c r="BY6" s="21">
        <f t="shared" si="8"/>
        <v>91.14</v>
      </c>
      <c r="BZ6" s="21">
        <f t="shared" si="8"/>
        <v>90.69</v>
      </c>
      <c r="CA6" s="20" t="str">
        <f>IF(CA7="","",IF(CA7="-","【-】","【"&amp;SUBSTITUTE(TEXT(CA7,"#,##0.00"),"-","△")&amp;"】"))</f>
        <v>【99.73】</v>
      </c>
      <c r="CB6" s="21" t="str">
        <f>IF(CB7="",NA(),CB7)</f>
        <v>-</v>
      </c>
      <c r="CC6" s="21" t="str">
        <f t="shared" ref="CC6:CK6" si="9">IF(CC7="",NA(),CC7)</f>
        <v>-</v>
      </c>
      <c r="CD6" s="21" t="str">
        <f t="shared" si="9"/>
        <v>-</v>
      </c>
      <c r="CE6" s="21">
        <f t="shared" si="9"/>
        <v>150.49</v>
      </c>
      <c r="CF6" s="21">
        <f t="shared" si="9"/>
        <v>150.26</v>
      </c>
      <c r="CG6" s="21" t="str">
        <f t="shared" si="9"/>
        <v>-</v>
      </c>
      <c r="CH6" s="21" t="str">
        <f t="shared" si="9"/>
        <v>-</v>
      </c>
      <c r="CI6" s="21" t="str">
        <f t="shared" si="9"/>
        <v>-</v>
      </c>
      <c r="CJ6" s="21">
        <f t="shared" si="9"/>
        <v>136.86000000000001</v>
      </c>
      <c r="CK6" s="21">
        <f t="shared" si="9"/>
        <v>138.52000000000001</v>
      </c>
      <c r="CL6" s="20" t="str">
        <f>IF(CL7="","",IF(CL7="-","【-】","【"&amp;SUBSTITUTE(TEXT(CL7,"#,##0.00"),"-","△")&amp;"】"))</f>
        <v>【134.98】</v>
      </c>
      <c r="CM6" s="21" t="str">
        <f>IF(CM7="",NA(),CM7)</f>
        <v>-</v>
      </c>
      <c r="CN6" s="21" t="str">
        <f t="shared" ref="CN6:CV6" si="10">IF(CN7="",NA(),CN7)</f>
        <v>-</v>
      </c>
      <c r="CO6" s="21" t="str">
        <f t="shared" si="10"/>
        <v>-</v>
      </c>
      <c r="CP6" s="21">
        <f t="shared" si="10"/>
        <v>66.459999999999994</v>
      </c>
      <c r="CQ6" s="21">
        <f t="shared" si="10"/>
        <v>62.23</v>
      </c>
      <c r="CR6" s="21" t="str">
        <f t="shared" si="10"/>
        <v>-</v>
      </c>
      <c r="CS6" s="21" t="str">
        <f t="shared" si="10"/>
        <v>-</v>
      </c>
      <c r="CT6" s="21" t="str">
        <f t="shared" si="10"/>
        <v>-</v>
      </c>
      <c r="CU6" s="21">
        <f t="shared" si="10"/>
        <v>60.78</v>
      </c>
      <c r="CV6" s="21">
        <f t="shared" si="10"/>
        <v>59.96</v>
      </c>
      <c r="CW6" s="20" t="str">
        <f>IF(CW7="","",IF(CW7="-","【-】","【"&amp;SUBSTITUTE(TEXT(CW7,"#,##0.00"),"-","△")&amp;"】"))</f>
        <v>【59.99】</v>
      </c>
      <c r="CX6" s="21" t="str">
        <f>IF(CX7="",NA(),CX7)</f>
        <v>-</v>
      </c>
      <c r="CY6" s="21" t="str">
        <f t="shared" ref="CY6:DG6" si="11">IF(CY7="",NA(),CY7)</f>
        <v>-</v>
      </c>
      <c r="CZ6" s="21" t="str">
        <f t="shared" si="11"/>
        <v>-</v>
      </c>
      <c r="DA6" s="21">
        <f t="shared" si="11"/>
        <v>92.78</v>
      </c>
      <c r="DB6" s="21">
        <f t="shared" si="11"/>
        <v>94.3</v>
      </c>
      <c r="DC6" s="21" t="str">
        <f t="shared" si="11"/>
        <v>-</v>
      </c>
      <c r="DD6" s="21" t="str">
        <f t="shared" si="11"/>
        <v>-</v>
      </c>
      <c r="DE6" s="21" t="str">
        <f t="shared" si="11"/>
        <v>-</v>
      </c>
      <c r="DF6" s="21">
        <f t="shared" si="11"/>
        <v>94.17</v>
      </c>
      <c r="DG6" s="21">
        <f t="shared" si="11"/>
        <v>94.27</v>
      </c>
      <c r="DH6" s="20" t="str">
        <f>IF(DH7="","",IF(DH7="-","【-】","【"&amp;SUBSTITUTE(TEXT(DH7,"#,##0.00"),"-","△")&amp;"】"))</f>
        <v>【95.72】</v>
      </c>
      <c r="DI6" s="21" t="str">
        <f>IF(DI7="",NA(),DI7)</f>
        <v>-</v>
      </c>
      <c r="DJ6" s="21" t="str">
        <f t="shared" ref="DJ6:DR6" si="12">IF(DJ7="",NA(),DJ7)</f>
        <v>-</v>
      </c>
      <c r="DK6" s="21" t="str">
        <f t="shared" si="12"/>
        <v>-</v>
      </c>
      <c r="DL6" s="21">
        <f t="shared" si="12"/>
        <v>3.54</v>
      </c>
      <c r="DM6" s="21">
        <f t="shared" si="12"/>
        <v>6.84</v>
      </c>
      <c r="DN6" s="21" t="str">
        <f t="shared" si="12"/>
        <v>-</v>
      </c>
      <c r="DO6" s="21" t="str">
        <f t="shared" si="12"/>
        <v>-</v>
      </c>
      <c r="DP6" s="21" t="str">
        <f t="shared" si="12"/>
        <v>-</v>
      </c>
      <c r="DQ6" s="21">
        <f t="shared" si="12"/>
        <v>23.25</v>
      </c>
      <c r="DR6" s="21">
        <f t="shared" si="12"/>
        <v>25.2</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1.06</v>
      </c>
      <c r="EC6" s="21">
        <f t="shared" si="13"/>
        <v>2.02</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0.08</v>
      </c>
      <c r="EN6" s="21">
        <f t="shared" si="14"/>
        <v>0.24</v>
      </c>
      <c r="EO6" s="20" t="str">
        <f>IF(EO7="","",IF(EO7="-","【-】","【"&amp;SUBSTITUTE(TEXT(EO7,"#,##0.00"),"-","△")&amp;"】"))</f>
        <v>【0.24】</v>
      </c>
    </row>
    <row r="7" spans="1:148" s="22" customFormat="1" x14ac:dyDescent="0.25">
      <c r="A7" s="14"/>
      <c r="B7" s="23">
        <v>2021</v>
      </c>
      <c r="C7" s="23">
        <v>232220</v>
      </c>
      <c r="D7" s="23">
        <v>46</v>
      </c>
      <c r="E7" s="23">
        <v>17</v>
      </c>
      <c r="F7" s="23">
        <v>1</v>
      </c>
      <c r="G7" s="23">
        <v>0</v>
      </c>
      <c r="H7" s="23" t="s">
        <v>96</v>
      </c>
      <c r="I7" s="23" t="s">
        <v>97</v>
      </c>
      <c r="J7" s="23" t="s">
        <v>98</v>
      </c>
      <c r="K7" s="23" t="s">
        <v>99</v>
      </c>
      <c r="L7" s="23" t="s">
        <v>100</v>
      </c>
      <c r="M7" s="23" t="s">
        <v>101</v>
      </c>
      <c r="N7" s="24" t="s">
        <v>102</v>
      </c>
      <c r="O7" s="24">
        <v>76.459999999999994</v>
      </c>
      <c r="P7" s="24">
        <v>86.65</v>
      </c>
      <c r="Q7" s="24">
        <v>97.86</v>
      </c>
      <c r="R7" s="24">
        <v>1920</v>
      </c>
      <c r="S7" s="24">
        <v>114107</v>
      </c>
      <c r="T7" s="24">
        <v>43.43</v>
      </c>
      <c r="U7" s="24">
        <v>2627.38</v>
      </c>
      <c r="V7" s="24">
        <v>98721</v>
      </c>
      <c r="W7" s="24">
        <v>15.46</v>
      </c>
      <c r="X7" s="24">
        <v>6385.58</v>
      </c>
      <c r="Y7" s="24" t="s">
        <v>102</v>
      </c>
      <c r="Z7" s="24" t="s">
        <v>102</v>
      </c>
      <c r="AA7" s="24" t="s">
        <v>102</v>
      </c>
      <c r="AB7" s="24">
        <v>92.78</v>
      </c>
      <c r="AC7" s="24">
        <v>92.55</v>
      </c>
      <c r="AD7" s="24" t="s">
        <v>102</v>
      </c>
      <c r="AE7" s="24" t="s">
        <v>102</v>
      </c>
      <c r="AF7" s="24" t="s">
        <v>102</v>
      </c>
      <c r="AG7" s="24">
        <v>106.67</v>
      </c>
      <c r="AH7" s="24">
        <v>106.9</v>
      </c>
      <c r="AI7" s="24">
        <v>107.02</v>
      </c>
      <c r="AJ7" s="24" t="s">
        <v>102</v>
      </c>
      <c r="AK7" s="24" t="s">
        <v>102</v>
      </c>
      <c r="AL7" s="24" t="s">
        <v>102</v>
      </c>
      <c r="AM7" s="24">
        <v>15.61</v>
      </c>
      <c r="AN7" s="24">
        <v>34.29</v>
      </c>
      <c r="AO7" s="24" t="s">
        <v>102</v>
      </c>
      <c r="AP7" s="24" t="s">
        <v>102</v>
      </c>
      <c r="AQ7" s="24" t="s">
        <v>102</v>
      </c>
      <c r="AR7" s="24">
        <v>3.68</v>
      </c>
      <c r="AS7" s="24">
        <v>5.3</v>
      </c>
      <c r="AT7" s="24">
        <v>3.09</v>
      </c>
      <c r="AU7" s="24" t="s">
        <v>102</v>
      </c>
      <c r="AV7" s="24" t="s">
        <v>102</v>
      </c>
      <c r="AW7" s="24" t="s">
        <v>102</v>
      </c>
      <c r="AX7" s="24">
        <v>72.77</v>
      </c>
      <c r="AY7" s="24">
        <v>74.73</v>
      </c>
      <c r="AZ7" s="24" t="s">
        <v>102</v>
      </c>
      <c r="BA7" s="24" t="s">
        <v>102</v>
      </c>
      <c r="BB7" s="24" t="s">
        <v>102</v>
      </c>
      <c r="BC7" s="24">
        <v>67.86</v>
      </c>
      <c r="BD7" s="24">
        <v>72.92</v>
      </c>
      <c r="BE7" s="24">
        <v>71.39</v>
      </c>
      <c r="BF7" s="24" t="s">
        <v>102</v>
      </c>
      <c r="BG7" s="24" t="s">
        <v>102</v>
      </c>
      <c r="BH7" s="24" t="s">
        <v>102</v>
      </c>
      <c r="BI7" s="24">
        <v>2107.3200000000002</v>
      </c>
      <c r="BJ7" s="24">
        <v>2151.7800000000002</v>
      </c>
      <c r="BK7" s="24" t="s">
        <v>102</v>
      </c>
      <c r="BL7" s="24" t="s">
        <v>102</v>
      </c>
      <c r="BM7" s="24" t="s">
        <v>102</v>
      </c>
      <c r="BN7" s="24">
        <v>709.4</v>
      </c>
      <c r="BO7" s="24">
        <v>734.47</v>
      </c>
      <c r="BP7" s="24">
        <v>669.12</v>
      </c>
      <c r="BQ7" s="24" t="s">
        <v>102</v>
      </c>
      <c r="BR7" s="24" t="s">
        <v>102</v>
      </c>
      <c r="BS7" s="24" t="s">
        <v>102</v>
      </c>
      <c r="BT7" s="24">
        <v>75.44</v>
      </c>
      <c r="BU7" s="24">
        <v>75.430000000000007</v>
      </c>
      <c r="BV7" s="24" t="s">
        <v>102</v>
      </c>
      <c r="BW7" s="24" t="s">
        <v>102</v>
      </c>
      <c r="BX7" s="24" t="s">
        <v>102</v>
      </c>
      <c r="BY7" s="24">
        <v>91.14</v>
      </c>
      <c r="BZ7" s="24">
        <v>90.69</v>
      </c>
      <c r="CA7" s="24">
        <v>99.73</v>
      </c>
      <c r="CB7" s="24" t="s">
        <v>102</v>
      </c>
      <c r="CC7" s="24" t="s">
        <v>102</v>
      </c>
      <c r="CD7" s="24" t="s">
        <v>102</v>
      </c>
      <c r="CE7" s="24">
        <v>150.49</v>
      </c>
      <c r="CF7" s="24">
        <v>150.26</v>
      </c>
      <c r="CG7" s="24" t="s">
        <v>102</v>
      </c>
      <c r="CH7" s="24" t="s">
        <v>102</v>
      </c>
      <c r="CI7" s="24" t="s">
        <v>102</v>
      </c>
      <c r="CJ7" s="24">
        <v>136.86000000000001</v>
      </c>
      <c r="CK7" s="24">
        <v>138.52000000000001</v>
      </c>
      <c r="CL7" s="24">
        <v>134.97999999999999</v>
      </c>
      <c r="CM7" s="24" t="s">
        <v>102</v>
      </c>
      <c r="CN7" s="24" t="s">
        <v>102</v>
      </c>
      <c r="CO7" s="24" t="s">
        <v>102</v>
      </c>
      <c r="CP7" s="24">
        <v>66.459999999999994</v>
      </c>
      <c r="CQ7" s="24">
        <v>62.23</v>
      </c>
      <c r="CR7" s="24" t="s">
        <v>102</v>
      </c>
      <c r="CS7" s="24" t="s">
        <v>102</v>
      </c>
      <c r="CT7" s="24" t="s">
        <v>102</v>
      </c>
      <c r="CU7" s="24">
        <v>60.78</v>
      </c>
      <c r="CV7" s="24">
        <v>59.96</v>
      </c>
      <c r="CW7" s="24">
        <v>59.99</v>
      </c>
      <c r="CX7" s="24" t="s">
        <v>102</v>
      </c>
      <c r="CY7" s="24" t="s">
        <v>102</v>
      </c>
      <c r="CZ7" s="24" t="s">
        <v>102</v>
      </c>
      <c r="DA7" s="24">
        <v>92.78</v>
      </c>
      <c r="DB7" s="24">
        <v>94.3</v>
      </c>
      <c r="DC7" s="24" t="s">
        <v>102</v>
      </c>
      <c r="DD7" s="24" t="s">
        <v>102</v>
      </c>
      <c r="DE7" s="24" t="s">
        <v>102</v>
      </c>
      <c r="DF7" s="24">
        <v>94.17</v>
      </c>
      <c r="DG7" s="24">
        <v>94.27</v>
      </c>
      <c r="DH7" s="24">
        <v>95.72</v>
      </c>
      <c r="DI7" s="24" t="s">
        <v>102</v>
      </c>
      <c r="DJ7" s="24" t="s">
        <v>102</v>
      </c>
      <c r="DK7" s="24" t="s">
        <v>102</v>
      </c>
      <c r="DL7" s="24">
        <v>3.54</v>
      </c>
      <c r="DM7" s="24">
        <v>6.84</v>
      </c>
      <c r="DN7" s="24" t="s">
        <v>102</v>
      </c>
      <c r="DO7" s="24" t="s">
        <v>102</v>
      </c>
      <c r="DP7" s="24" t="s">
        <v>102</v>
      </c>
      <c r="DQ7" s="24">
        <v>23.25</v>
      </c>
      <c r="DR7" s="24">
        <v>25.2</v>
      </c>
      <c r="DS7" s="24">
        <v>38.17</v>
      </c>
      <c r="DT7" s="24" t="s">
        <v>102</v>
      </c>
      <c r="DU7" s="24" t="s">
        <v>102</v>
      </c>
      <c r="DV7" s="24" t="s">
        <v>102</v>
      </c>
      <c r="DW7" s="24">
        <v>0</v>
      </c>
      <c r="DX7" s="24">
        <v>0</v>
      </c>
      <c r="DY7" s="24" t="s">
        <v>102</v>
      </c>
      <c r="DZ7" s="24" t="s">
        <v>102</v>
      </c>
      <c r="EA7" s="24" t="s">
        <v>102</v>
      </c>
      <c r="EB7" s="24">
        <v>1.06</v>
      </c>
      <c r="EC7" s="24">
        <v>2.02</v>
      </c>
      <c r="ED7" s="24">
        <v>6.54</v>
      </c>
      <c r="EE7" s="24" t="s">
        <v>102</v>
      </c>
      <c r="EF7" s="24" t="s">
        <v>102</v>
      </c>
      <c r="EG7" s="24" t="s">
        <v>102</v>
      </c>
      <c r="EH7" s="24">
        <v>0</v>
      </c>
      <c r="EI7" s="24">
        <v>0</v>
      </c>
      <c r="EJ7" s="24" t="s">
        <v>102</v>
      </c>
      <c r="EK7" s="24" t="s">
        <v>102</v>
      </c>
      <c r="EL7" s="24" t="s">
        <v>102</v>
      </c>
      <c r="EM7" s="24">
        <v>0.08</v>
      </c>
      <c r="EN7" s="24">
        <v>0.24</v>
      </c>
      <c r="EO7" s="24">
        <v>0.24</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2023-02-06T23:55:42Z</cp:lastPrinted>
  <dcterms:created xsi:type="dcterms:W3CDTF">2022-12-01T01:19:19Z</dcterms:created>
  <dcterms:modified xsi:type="dcterms:W3CDTF">2023-02-06T23:55:50Z</dcterms:modified>
  <cp:category/>
</cp:coreProperties>
</file>