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26_尾張旭市\"/>
    </mc:Choice>
  </mc:AlternateContent>
  <xr:revisionPtr revIDLastSave="0" documentId="13_ncr:1_{8A8786FF-47BD-41F5-9B70-D0BECF904AFF}" xr6:coauthVersionLast="47" xr6:coauthVersionMax="47" xr10:uidLastSave="{00000000-0000-0000-0000-000000000000}"/>
  <workbookProtection workbookAlgorithmName="SHA-512" workbookHashValue="5tRO2CJ+OwzuvAYdPktC/i6S3T1aiTN9U69IAANAjzttD9MzXToTAiBK8v7O7n34yx4/w2kug2RNCUgDIvhi1Q==" workbookSaltValue="62eOZz138Mta2MYUERlAZQ=="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P6" i="5"/>
  <c r="P10" i="4" s="1"/>
  <c r="O6" i="5"/>
  <c r="N6" i="5"/>
  <c r="M6" i="5"/>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G85" i="4"/>
  <c r="W10" i="4"/>
  <c r="I10" i="4"/>
  <c r="B10" i="4"/>
  <c r="AD8" i="4"/>
  <c r="P8" i="4"/>
  <c r="I8"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<sst xmlns="http://schemas.openxmlformats.org/spreadsheetml/2006/main" count="231" uniqueCount="118">
  <si>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</si>
  <si>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</si>
  <si>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</si>
  <si>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</si>
  <si>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</si>
  <si>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</si>
  <si>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</si>
  <si>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</si>
  <si>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</si>
  <si>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</si>
  <si>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</si>
  <si>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</si>
  <si>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</si>
  <si>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</si>
  <si>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</si>
  <si>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</si>
  <si>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</si>
  <si>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</si>
  <si>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</si>
  <si>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</si>
  <si>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</si>
  <si>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</si>
  <si>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</si>
  <si>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</si>
  <si>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</si>
  <si>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</si>
  <si>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</si>
  <si>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</si>
  <si>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</si>
  <si>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</si>
  <si>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</si>
  <si>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</si>
  <si>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</si>
  <si>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</si>
  <si>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</si>
  <si>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</si>
  <si>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</si>
  <si>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</si>
  <si>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</si>
  <si>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</si>
  <si>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</si>
  <si>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</si>
  <si>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</si>
  <si>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</si>
  <si>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</si>
  <si>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</si>
  <si>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</si>
  <si>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</si>
  <si>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</si>
  <si>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</si>
  <si>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</si>
  <si>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</si>
  <si>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</si>
  <si>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</si>
  <si>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</si>
  <si>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</si>
  <si>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</si>
  <si>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</si>
  <si>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</si>
  <si>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</si>
  <si>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</si>
  <si>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</si>
  <si>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</si>
  <si>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</si>
  <si>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</si>
  <si>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</si>
  <si>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</si>
  <si>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</si>
  <si>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</si>
  <si>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</si>
  <si>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</si>
  <si>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</si>
  <si>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</si>
  <si>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</si>
  <si>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</si>
  <si>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</si>
  <si>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</si>
  <si>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</si>
  <si>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</si>
  <si>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</si>
  <si>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</si>
  <si>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</si>
  <si>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</si>
  <si>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</si>
  <si>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</si>
  <si>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</si>
  <si>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</si>
  <si>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</si>
  <si>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</si>
  <si>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</si>
  <si>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</si>
  <si>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</si>
  <si>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</si>
  <si>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</si>
  <si>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</si>
  <si>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</si>
  <si>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尾張旭市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</si>
  <si>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</si>
  <si>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</si>
  <si>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</si>
  <si>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</si>
  <si>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</si>
  <si>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</si>
  <si>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</si>
  <si>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</si>
  <si>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</si>
  <si>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</si>
  <si>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</si>
  <si>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</si>
  <si>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</si>
  <si>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</si>
  <si>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</si>
  <si>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</si>
  <si>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</si>
  <si>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</si>
  <si>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①経営収支比率は類似団体をわずかに下回っています。100％は超えているものの一般会計からの繰入金に依存しているため、引き続き経営の健全化が必要です。
③流動比率は前年度から16.33ポイント上昇し、類似団体を上回りましたが、100％を下回っています。これは、企業債償還金が多く現金保有が少ないためで、支払能力を高めるための経営改善が必要です。
④企業債残高対事業規模比率は類似団体と比較して高くなっていますが、これは令和７年度を市街化区域の概成年度と位置付け、面整備と処理場の改築を推進しているためです。今後も適切な借入と償還を実施しながら、経営改善と事業の推進に努めていきます。
⑤経費回収率は前年度から横ばいで類似団体より低く、100％を下回っています。引き続き経費削減に努めるとともに、今後、使用料の改定の検討が必要となります。
⑦施設利用率は前年度から横ばいで類似団体を上回っています。今後も供用開始区域の拡大により処理水量は増える見込みのため、適切な時期に処理場の増設を実施し、適正規模の施設維持に努めます。
⑧水洗化率は前年度から横ばいで類似団体より低くなっていますが、これは供用開始区域の拡大により処理区域内人口が大きく増加しているためです。引き続き未接続世帯に対する啓発を実施し、水洗化率の向上を図っていきます。</t>
    <rPh sb="1" eb="3">
      <t>ケイエイ</t>
    </rPh>
    <rPh sb="3" eb="5">
      <t>シュウシ</t>
    </rPh>
    <rPh sb="5" eb="7">
      <t>ヒリツ</t>
    </rPh>
    <rPh sb="8" eb="10">
      <t>ルイジ</t>
    </rPh>
    <rPh sb="10" eb="12">
      <t>ダンタイ</t>
    </rPh>
    <rPh sb="30" eb="31">
      <t>コ</t>
    </rPh>
    <rPh sb="38" eb="42">
      <t>イッパンカイケイ</t>
    </rPh>
    <rPh sb="45" eb="48">
      <t>クリイレキン</t>
    </rPh>
    <rPh sb="49" eb="51">
      <t>イゾン</t>
    </rPh>
    <rPh sb="58" eb="59">
      <t>ヒ</t>
    </rPh>
    <rPh sb="60" eb="61">
      <t>ツヅ</t>
    </rPh>
    <rPh sb="62" eb="64">
      <t>ケイエイ</t>
    </rPh>
    <rPh sb="65" eb="68">
      <t>ケンゼンカ</t>
    </rPh>
    <rPh sb="69" eb="71">
      <t>ヒツヨウ</t>
    </rPh>
    <rPh sb="76" eb="78">
      <t>リュウドウ</t>
    </rPh>
    <rPh sb="78" eb="80">
      <t>ヒリツ</t>
    </rPh>
    <rPh sb="81" eb="84">
      <t>ゼンネンド</t>
    </rPh>
    <rPh sb="95" eb="97">
      <t>ジョウショウ</t>
    </rPh>
    <rPh sb="99" eb="101">
      <t>ルイジ</t>
    </rPh>
    <rPh sb="101" eb="103">
      <t>ダンタイ</t>
    </rPh>
    <rPh sb="104" eb="106">
      <t>ウワマワ</t>
    </rPh>
    <rPh sb="117" eb="119">
      <t>シタマワ</t>
    </rPh>
    <rPh sb="129" eb="132">
      <t>キギョウサイ</t>
    </rPh>
    <rPh sb="132" eb="135">
      <t>ショウカンキン</t>
    </rPh>
    <rPh sb="136" eb="137">
      <t>オオ</t>
    </rPh>
    <rPh sb="138" eb="140">
      <t>ゲンキン</t>
    </rPh>
    <rPh sb="140" eb="142">
      <t>ホユウ</t>
    </rPh>
    <rPh sb="143" eb="144">
      <t>スク</t>
    </rPh>
    <rPh sb="150" eb="152">
      <t>シハラ</t>
    </rPh>
    <rPh sb="152" eb="154">
      <t>ノウリョク</t>
    </rPh>
    <rPh sb="155" eb="156">
      <t>タカ</t>
    </rPh>
    <rPh sb="161" eb="163">
      <t>ケイエイ</t>
    </rPh>
    <rPh sb="163" eb="165">
      <t>カイゼン</t>
    </rPh>
    <rPh sb="166" eb="168">
      <t>ヒツヨウ</t>
    </rPh>
    <rPh sb="173" eb="176">
      <t>キギョウサイ</t>
    </rPh>
    <rPh sb="176" eb="178">
      <t>ザンダカ</t>
    </rPh>
    <rPh sb="178" eb="179">
      <t>タイ</t>
    </rPh>
    <rPh sb="179" eb="181">
      <t>ジギョウ</t>
    </rPh>
    <rPh sb="181" eb="183">
      <t>キボ</t>
    </rPh>
    <rPh sb="183" eb="185">
      <t>ヒリツ</t>
    </rPh>
    <rPh sb="186" eb="188">
      <t>ルイジ</t>
    </rPh>
    <rPh sb="188" eb="190">
      <t>ダンタイ</t>
    </rPh>
    <rPh sb="191" eb="193">
      <t>ヒカク</t>
    </rPh>
    <rPh sb="195" eb="196">
      <t>タカ</t>
    </rPh>
    <rPh sb="208" eb="210">
      <t>レイワ</t>
    </rPh>
    <rPh sb="211" eb="213">
      <t>ネンド</t>
    </rPh>
    <rPh sb="214" eb="217">
      <t>シガイカ</t>
    </rPh>
    <rPh sb="217" eb="219">
      <t>クイキ</t>
    </rPh>
    <rPh sb="220" eb="222">
      <t>ガイセイ</t>
    </rPh>
    <rPh sb="222" eb="224">
      <t>ネンド</t>
    </rPh>
    <rPh sb="225" eb="227">
      <t>イチ</t>
    </rPh>
    <rPh sb="227" eb="228">
      <t>ツ</t>
    </rPh>
    <rPh sb="230" eb="233">
      <t>メンセイビ</t>
    </rPh>
    <rPh sb="234" eb="237">
      <t>ショリジョウ</t>
    </rPh>
    <rPh sb="238" eb="240">
      <t>カイチク</t>
    </rPh>
    <rPh sb="241" eb="243">
      <t>スイシン</t>
    </rPh>
    <rPh sb="252" eb="254">
      <t>コンゴ</t>
    </rPh>
    <rPh sb="255" eb="257">
      <t>テキセツ</t>
    </rPh>
    <rPh sb="258" eb="260">
      <t>カリイレ</t>
    </rPh>
    <rPh sb="261" eb="263">
      <t>ショウカン</t>
    </rPh>
    <rPh sb="264" eb="266">
      <t>ジッシ</t>
    </rPh>
    <rPh sb="271" eb="273">
      <t>ケイエイ</t>
    </rPh>
    <rPh sb="273" eb="275">
      <t>カイゼン</t>
    </rPh>
    <rPh sb="276" eb="278">
      <t>ジギョウ</t>
    </rPh>
    <rPh sb="279" eb="281">
      <t>スイシン</t>
    </rPh>
    <rPh sb="282" eb="283">
      <t>ツト</t>
    </rPh>
    <rPh sb="292" eb="294">
      <t>ケイヒ</t>
    </rPh>
    <rPh sb="294" eb="297">
      <t>カイシュウリツ</t>
    </rPh>
    <rPh sb="298" eb="301">
      <t>ゼンネンド</t>
    </rPh>
    <rPh sb="303" eb="304">
      <t>ヨコ</t>
    </rPh>
    <rPh sb="307" eb="311">
      <t>ルイジダンタイ</t>
    </rPh>
    <rPh sb="313" eb="314">
      <t>ヒク</t>
    </rPh>
    <rPh sb="321" eb="323">
      <t>シタマワ</t>
    </rPh>
    <rPh sb="329" eb="330">
      <t>ヒ</t>
    </rPh>
    <rPh sb="331" eb="332">
      <t>ツヅ</t>
    </rPh>
    <rPh sb="333" eb="337">
      <t>ケイヒサクゲン</t>
    </rPh>
    <rPh sb="338" eb="339">
      <t>ツト</t>
    </rPh>
    <rPh sb="346" eb="348">
      <t>コンゴ</t>
    </rPh>
    <rPh sb="349" eb="352">
      <t>シヨウリョウ</t>
    </rPh>
    <rPh sb="353" eb="355">
      <t>カイテイ</t>
    </rPh>
    <rPh sb="356" eb="358">
      <t>ケントウ</t>
    </rPh>
    <rPh sb="359" eb="361">
      <t>ヒツヨウ</t>
    </rPh>
    <rPh sb="369" eb="371">
      <t>シセツ</t>
    </rPh>
    <rPh sb="371" eb="374">
      <t>リヨウリツ</t>
    </rPh>
    <rPh sb="397" eb="399">
      <t>コンゴ</t>
    </rPh>
    <rPh sb="400" eb="404">
      <t>キョウヨウカイシ</t>
    </rPh>
    <rPh sb="404" eb="406">
      <t>クイキ</t>
    </rPh>
    <rPh sb="407" eb="409">
      <t>カクダイ</t>
    </rPh>
    <rPh sb="412" eb="416">
      <t>ショリスイリョウ</t>
    </rPh>
    <rPh sb="417" eb="418">
      <t>フ</t>
    </rPh>
    <rPh sb="420" eb="422">
      <t>ミコ</t>
    </rPh>
    <rPh sb="427" eb="429">
      <t>テキセツ</t>
    </rPh>
    <rPh sb="430" eb="432">
      <t>ジキ</t>
    </rPh>
    <rPh sb="433" eb="436">
      <t>ショリジョウ</t>
    </rPh>
    <rPh sb="437" eb="439">
      <t>ゾウセツ</t>
    </rPh>
    <rPh sb="440" eb="442">
      <t>ジッシ</t>
    </rPh>
    <rPh sb="444" eb="446">
      <t>テキセイ</t>
    </rPh>
    <rPh sb="446" eb="448">
      <t>キボ</t>
    </rPh>
    <rPh sb="449" eb="451">
      <t>シセツ</t>
    </rPh>
    <rPh sb="451" eb="453">
      <t>イジ</t>
    </rPh>
    <rPh sb="454" eb="455">
      <t>ツト</t>
    </rPh>
    <rPh sb="461" eb="465">
      <t>スイセンカリツ</t>
    </rPh>
    <rPh sb="466" eb="469">
      <t>ゼンネンド</t>
    </rPh>
    <rPh sb="471" eb="472">
      <t>ヨコ</t>
    </rPh>
    <rPh sb="475" eb="479">
      <t>ルイジダンタイ</t>
    </rPh>
    <rPh sb="481" eb="482">
      <t>ヒク</t>
    </rPh>
    <rPh sb="494" eb="500">
      <t>キョウヨウカイシクイキ</t>
    </rPh>
    <rPh sb="501" eb="503">
      <t>カクダイ</t>
    </rPh>
    <rPh sb="506" eb="508">
      <t>ショリ</t>
    </rPh>
    <rPh sb="508" eb="510">
      <t>クイキ</t>
    </rPh>
    <rPh sb="510" eb="511">
      <t>ナイ</t>
    </rPh>
    <rPh sb="511" eb="513">
      <t>ジンコウ</t>
    </rPh>
    <rPh sb="514" eb="515">
      <t>オオ</t>
    </rPh>
    <rPh sb="517" eb="519">
      <t>ゾウカ</t>
    </rPh>
    <rPh sb="528" eb="529">
      <t>ヒ</t>
    </rPh>
    <rPh sb="530" eb="531">
      <t>ツヅ</t>
    </rPh>
    <rPh sb="532" eb="535">
      <t>ミセツゾク</t>
    </rPh>
    <rPh sb="535" eb="537">
      <t>セタイ</t>
    </rPh>
    <rPh sb="538" eb="539">
      <t>タイ</t>
    </rPh>
    <rPh sb="541" eb="543">
      <t>ケイハツ</t>
    </rPh>
    <rPh sb="544" eb="546">
      <t>ジッシ</t>
    </rPh>
    <rPh sb="548" eb="552">
      <t>スイセンカリツ</t>
    </rPh>
    <rPh sb="553" eb="555">
      <t>コウジョウ</t>
    </rPh>
    <rPh sb="556" eb="557">
      <t>ハカ</t>
    </rPh>
    <phoneticPr fontId="4"/>
  </si>
  <si>
    <t>①有形固定資産減価償却率は前年度より上昇したものの、類似団体より低くなっています。これは平成29年度に法適化した際に、過年度の減価償却累計額を計上していないためと考えられます。
②管渠老朽化率及び③管渠改善率が0％で類似団体より低いのは、布設から50年経過する管渠がまだないためであり、管渠の改築更新の緊急性は今のところ低いと言えます。今後は老朽化に伴う更新需要が徐々に拡大していくため、ストックマネジメント計画に基づき、適切な維持管理・更新を行っていきます。</t>
    <rPh sb="1" eb="3">
      <t>ユウケイ</t>
    </rPh>
    <rPh sb="3" eb="5">
      <t>コテイ</t>
    </rPh>
    <rPh sb="5" eb="7">
      <t>シサン</t>
    </rPh>
    <rPh sb="7" eb="9">
      <t>ゲンカ</t>
    </rPh>
    <rPh sb="9" eb="11">
      <t>ショウキャク</t>
    </rPh>
    <rPh sb="11" eb="12">
      <t>リツ</t>
    </rPh>
    <rPh sb="13" eb="16">
      <t>ゼンネンド</t>
    </rPh>
    <rPh sb="18" eb="20">
      <t>ジョウショウ</t>
    </rPh>
    <rPh sb="26" eb="30">
      <t>ルイジダンタイ</t>
    </rPh>
    <rPh sb="32" eb="33">
      <t>ヒク</t>
    </rPh>
    <rPh sb="44" eb="46">
      <t>ヘイセイ</t>
    </rPh>
    <rPh sb="48" eb="50">
      <t>ネンド</t>
    </rPh>
    <rPh sb="51" eb="54">
      <t>ホウテキカ</t>
    </rPh>
    <rPh sb="56" eb="57">
      <t>サイ</t>
    </rPh>
    <rPh sb="59" eb="62">
      <t>カネンド</t>
    </rPh>
    <rPh sb="63" eb="65">
      <t>ゲンカ</t>
    </rPh>
    <rPh sb="65" eb="67">
      <t>ショウキャク</t>
    </rPh>
    <rPh sb="67" eb="70">
      <t>ルイケイガク</t>
    </rPh>
    <rPh sb="71" eb="73">
      <t>ケイジョウ</t>
    </rPh>
    <rPh sb="81" eb="82">
      <t>カンガ</t>
    </rPh>
    <rPh sb="90" eb="92">
      <t>カンキョ</t>
    </rPh>
    <rPh sb="92" eb="95">
      <t>ロウキュウカ</t>
    </rPh>
    <rPh sb="95" eb="96">
      <t>リツ</t>
    </rPh>
    <rPh sb="96" eb="97">
      <t>オヨ</t>
    </rPh>
    <rPh sb="99" eb="101">
      <t>カンキョ</t>
    </rPh>
    <rPh sb="101" eb="104">
      <t>カイゼンリツ</t>
    </rPh>
    <rPh sb="108" eb="112">
      <t>ルイジダンタイ</t>
    </rPh>
    <rPh sb="114" eb="115">
      <t>ヒク</t>
    </rPh>
    <rPh sb="119" eb="121">
      <t>フセツ</t>
    </rPh>
    <rPh sb="125" eb="126">
      <t>ネン</t>
    </rPh>
    <rPh sb="126" eb="128">
      <t>ケイカ</t>
    </rPh>
    <rPh sb="130" eb="132">
      <t>カンキョ</t>
    </rPh>
    <rPh sb="143" eb="145">
      <t>カンキョ</t>
    </rPh>
    <rPh sb="146" eb="148">
      <t>カイチク</t>
    </rPh>
    <rPh sb="148" eb="150">
      <t>コウシン</t>
    </rPh>
    <rPh sb="151" eb="154">
      <t>キンキュウセイ</t>
    </rPh>
    <rPh sb="155" eb="156">
      <t>イマ</t>
    </rPh>
    <rPh sb="160" eb="161">
      <t>ヒク</t>
    </rPh>
    <rPh sb="163" eb="164">
      <t>イ</t>
    </rPh>
    <rPh sb="168" eb="170">
      <t>コンゴ</t>
    </rPh>
    <rPh sb="171" eb="174">
      <t>ロウキュウカ</t>
    </rPh>
    <rPh sb="175" eb="176">
      <t>トモナ</t>
    </rPh>
    <rPh sb="177" eb="181">
      <t>コウシンジュヨウ</t>
    </rPh>
    <rPh sb="182" eb="184">
      <t>ジョジョ</t>
    </rPh>
    <rPh sb="185" eb="187">
      <t>カクダイ</t>
    </rPh>
    <rPh sb="204" eb="206">
      <t>ケイカク</t>
    </rPh>
    <rPh sb="207" eb="208">
      <t>モト</t>
    </rPh>
    <rPh sb="211" eb="213">
      <t>テキセツ</t>
    </rPh>
    <rPh sb="214" eb="218">
      <t>イジカンリ</t>
    </rPh>
    <rPh sb="219" eb="221">
      <t>コウシン</t>
    </rPh>
    <rPh sb="222" eb="223">
      <t>オコナ</t>
    </rPh>
    <phoneticPr fontId="4"/>
  </si>
  <si>
    <t>経費回収率が低く、不足分を一般会計からの繰入金に依存している状態が続いています。
引き続き市街化区域概成に向けて下水道整備を進めるとともに、供用開始後30年以上経過し、今後は老朽化施設の修繕や改築、管渠の更新等も増えてくるため、多額の事業費が必要となります。
このため、費用の縮減・自主財源の確保を図るとともに、適切な企業債の借入など、健全な経営の維持に努めます。また、今後使用料の改定の検討に取り組み、その結果を反映させて経営戦略を令和６年度に見直しする予定です。</t>
    <rPh sb="0" eb="2">
      <t>ケイヒ</t>
    </rPh>
    <rPh sb="2" eb="5">
      <t>カイシュウリツ</t>
    </rPh>
    <rPh sb="6" eb="7">
      <t>ヒク</t>
    </rPh>
    <rPh sb="9" eb="12">
      <t>フソクブン</t>
    </rPh>
    <rPh sb="13" eb="17">
      <t>イッパンカイケイ</t>
    </rPh>
    <rPh sb="20" eb="23">
      <t>クリイレキン</t>
    </rPh>
    <rPh sb="24" eb="26">
      <t>イゾン</t>
    </rPh>
    <rPh sb="30" eb="32">
      <t>ジョウタイ</t>
    </rPh>
    <rPh sb="33" eb="34">
      <t>ツヅ</t>
    </rPh>
    <rPh sb="41" eb="42">
      <t>ヒ</t>
    </rPh>
    <rPh sb="43" eb="44">
      <t>ツヅ</t>
    </rPh>
    <rPh sb="45" eb="48">
      <t>シガイカ</t>
    </rPh>
    <rPh sb="48" eb="50">
      <t>クイキ</t>
    </rPh>
    <rPh sb="50" eb="52">
      <t>ガイセイ</t>
    </rPh>
    <rPh sb="53" eb="54">
      <t>ム</t>
    </rPh>
    <rPh sb="56" eb="59">
      <t>ゲスイドウ</t>
    </rPh>
    <rPh sb="59" eb="61">
      <t>セイビ</t>
    </rPh>
    <rPh sb="62" eb="63">
      <t>スス</t>
    </rPh>
    <rPh sb="70" eb="72">
      <t>キョウヨウ</t>
    </rPh>
    <rPh sb="72" eb="74">
      <t>カイシ</t>
    </rPh>
    <rPh sb="74" eb="75">
      <t>ゴ</t>
    </rPh>
    <rPh sb="77" eb="78">
      <t>ネン</t>
    </rPh>
    <rPh sb="78" eb="80">
      <t>イジョウ</t>
    </rPh>
    <rPh sb="80" eb="82">
      <t>ケイカ</t>
    </rPh>
    <rPh sb="84" eb="86">
      <t>コンゴ</t>
    </rPh>
    <rPh sb="87" eb="90">
      <t>ロウキュウカ</t>
    </rPh>
    <rPh sb="90" eb="92">
      <t>シセツ</t>
    </rPh>
    <rPh sb="93" eb="95">
      <t>シュウゼン</t>
    </rPh>
    <rPh sb="96" eb="98">
      <t>カイチク</t>
    </rPh>
    <rPh sb="99" eb="101">
      <t>カンキョ</t>
    </rPh>
    <rPh sb="102" eb="104">
      <t>コウシン</t>
    </rPh>
    <rPh sb="104" eb="105">
      <t>トウ</t>
    </rPh>
    <rPh sb="106" eb="107">
      <t>フ</t>
    </rPh>
    <rPh sb="114" eb="116">
      <t>タガク</t>
    </rPh>
    <rPh sb="117" eb="120">
      <t>ジギョウヒ</t>
    </rPh>
    <rPh sb="121" eb="123">
      <t>ヒツヨウ</t>
    </rPh>
    <rPh sb="135" eb="137">
      <t>ヒヨウ</t>
    </rPh>
    <rPh sb="138" eb="140">
      <t>シュクゲン</t>
    </rPh>
    <rPh sb="141" eb="145">
      <t>ジシュザイゲン</t>
    </rPh>
    <rPh sb="146" eb="148">
      <t>カクホ</t>
    </rPh>
    <rPh sb="149" eb="150">
      <t>ハカ</t>
    </rPh>
    <rPh sb="156" eb="158">
      <t>テキセツ</t>
    </rPh>
    <rPh sb="159" eb="162">
      <t>キギョウサイ</t>
    </rPh>
    <rPh sb="163" eb="165">
      <t>カリイレ</t>
    </rPh>
    <rPh sb="168" eb="170">
      <t>ケンゼン</t>
    </rPh>
    <rPh sb="171" eb="173">
      <t>ケイエイ</t>
    </rPh>
    <rPh sb="174" eb="176">
      <t>イジ</t>
    </rPh>
    <rPh sb="177" eb="178">
      <t>ツト</t>
    </rPh>
    <rPh sb="185" eb="187">
      <t>コンゴ</t>
    </rPh>
    <rPh sb="204" eb="206">
      <t>ケッカ</t>
    </rPh>
    <rPh sb="207" eb="209">
      <t>ハンエイ</t>
    </rPh>
    <rPh sb="217" eb="219">
      <t>レイワ</t>
    </rPh>
    <rPh sb="220" eb="222">
      <t>ネンド</t>
    </rPh>
    <rPh sb="223" eb="225">
      <t>ミナオ</t>
    </rPh>
    <rPh sb="228" eb="23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</si>
</sst>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0.11</c:v>
                </c:pt>
                <c:pt idx="1">
                  <c:v>0.04</c:v>
                </c:pt>
                <c:pt idx="2">
                  <c:v>0.02</c:v>
                </c:pt>
                <c:pt idx="3">
                  <c:v>0.02</c:v>
                </c:pt>
                <c:pt idx="4" formatCode="#,##0.00;&quot;△&quot;#,##0.00">
                  <c:v>0</c:v>
                </c:pt>
              </c:numCache>
            </c:numRef>
          </c:val>
          <c:extLst>
            <c:ext xmlns:c16="http://schemas.microsoft.com/office/drawing/2014/chart" uri="{C3380CC4-5D6E-409C-BE32-E72D297353CC}">
              <c16:uniqueId val="{00000000-905A-4C7E-82F9-4551AB8F549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0.13</c:v>
                </c:pt>
                <c:pt idx="2">
                  <c:v>0.12</c:v>
                </c:pt>
                <c:pt idx="3">
                  <c:v>0.08</c:v>
                </c:pt>
                <c:pt idx="4">
                  <c:v>0.24</c:v>
                </c:pt>
              </c:numCache>
            </c:numRef>
          </c:val>
          <c:smooth val="0"/>
          <c:extLst>
            <c:ext xmlns:c16="http://schemas.microsoft.com/office/drawing/2014/chart" uri="{C3380CC4-5D6E-409C-BE32-E72D297353CC}">
              <c16:uniqueId val="{00000001-905A-4C7E-82F9-4551AB8F549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72.349999999999994</c:v>
                </c:pt>
                <c:pt idx="1">
                  <c:v>74.83</c:v>
                </c:pt>
                <c:pt idx="2">
                  <c:v>60.98</c:v>
                </c:pt>
                <c:pt idx="3">
                  <c:v>65.17</c:v>
                </c:pt>
                <c:pt idx="4">
                  <c:v>65.86</c:v>
                </c:pt>
              </c:numCache>
            </c:numRef>
          </c:val>
          <c:extLst>
            <c:ext xmlns:c16="http://schemas.microsoft.com/office/drawing/2014/chart" uri="{C3380CC4-5D6E-409C-BE32-E72D297353CC}">
              <c16:uniqueId val="{00000000-AEFD-40CB-8AE3-E384F5822E4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58.83</c:v>
                </c:pt>
                <c:pt idx="1">
                  <c:v>56.51</c:v>
                </c:pt>
                <c:pt idx="2">
                  <c:v>57.04</c:v>
                </c:pt>
                <c:pt idx="3">
                  <c:v>60.78</c:v>
                </c:pt>
                <c:pt idx="4">
                  <c:v>59.96</c:v>
                </c:pt>
              </c:numCache>
            </c:numRef>
          </c:val>
          <c:smooth val="0"/>
          <c:extLst>
            <c:ext xmlns:c16="http://schemas.microsoft.com/office/drawing/2014/chart" uri="{C3380CC4-5D6E-409C-BE32-E72D297353CC}">
              <c16:uniqueId val="{00000001-AEFD-40CB-8AE3-E384F5822E4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89.44</c:v>
                </c:pt>
                <c:pt idx="1">
                  <c:v>91.06</c:v>
                </c:pt>
                <c:pt idx="2">
                  <c:v>89.56</c:v>
                </c:pt>
                <c:pt idx="3">
                  <c:v>89.23</c:v>
                </c:pt>
                <c:pt idx="4">
                  <c:v>89.97</c:v>
                </c:pt>
              </c:numCache>
            </c:numRef>
          </c:val>
          <c:extLst>
            <c:ext xmlns:c16="http://schemas.microsoft.com/office/drawing/2014/chart" uri="{C3380CC4-5D6E-409C-BE32-E72D297353CC}">
              <c16:uniqueId val="{00000000-CA83-4992-BBA5-ACFC58A3D8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c:v>
                </c:pt>
                <c:pt idx="1">
                  <c:v>93.91</c:v>
                </c:pt>
                <c:pt idx="2">
                  <c:v>93.73</c:v>
                </c:pt>
                <c:pt idx="3">
                  <c:v>94.17</c:v>
                </c:pt>
                <c:pt idx="4">
                  <c:v>94.27</c:v>
                </c:pt>
              </c:numCache>
            </c:numRef>
          </c:val>
          <c:smooth val="0"/>
          <c:extLst>
            <c:ext xmlns:c16="http://schemas.microsoft.com/office/drawing/2014/chart" uri="{C3380CC4-5D6E-409C-BE32-E72D297353CC}">
              <c16:uniqueId val="{00000001-CA83-4992-BBA5-ACFC58A3D8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102.4</c:v>
                </c:pt>
                <c:pt idx="1">
                  <c:v>101.17</c:v>
                </c:pt>
                <c:pt idx="2">
                  <c:v>100.33</c:v>
                </c:pt>
                <c:pt idx="3">
                  <c:v>107.03</c:v>
                </c:pt>
                <c:pt idx="4">
                  <c:v>104.67</c:v>
                </c:pt>
              </c:numCache>
            </c:numRef>
          </c:val>
          <c:extLst>
            <c:ext xmlns:c16="http://schemas.microsoft.com/office/drawing/2014/chart" uri="{C3380CC4-5D6E-409C-BE32-E72D297353CC}">
              <c16:uniqueId val="{00000000-025E-487F-B13B-ACD9FEEA8E5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106.41</c:v>
                </c:pt>
                <c:pt idx="1">
                  <c:v>107.95</c:v>
                </c:pt>
                <c:pt idx="2">
                  <c:v>106.32</c:v>
                </c:pt>
                <c:pt idx="3">
                  <c:v>106.67</c:v>
                </c:pt>
                <c:pt idx="4">
                  <c:v>106.9</c:v>
                </c:pt>
              </c:numCache>
            </c:numRef>
          </c:val>
          <c:smooth val="0"/>
          <c:extLst>
            <c:ext xmlns:c16="http://schemas.microsoft.com/office/drawing/2014/chart" uri="{C3380CC4-5D6E-409C-BE32-E72D297353CC}">
              <c16:uniqueId val="{00000001-025E-487F-B13B-ACD9FEEA8E5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4.18</c:v>
                </c:pt>
                <c:pt idx="1">
                  <c:v>7.49</c:v>
                </c:pt>
                <c:pt idx="2">
                  <c:v>10.78</c:v>
                </c:pt>
                <c:pt idx="3">
                  <c:v>13.85</c:v>
                </c:pt>
                <c:pt idx="4">
                  <c:v>16.37</c:v>
                </c:pt>
              </c:numCache>
            </c:numRef>
          </c:val>
          <c:extLst>
            <c:ext xmlns:c16="http://schemas.microsoft.com/office/drawing/2014/chart" uri="{C3380CC4-5D6E-409C-BE32-E72D297353CC}">
              <c16:uniqueId val="{00000000-2E50-4881-9844-6CC813940D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23.42</c:v>
                </c:pt>
                <c:pt idx="1">
                  <c:v>22.74</c:v>
                </c:pt>
                <c:pt idx="2">
                  <c:v>21.22</c:v>
                </c:pt>
                <c:pt idx="3">
                  <c:v>23.25</c:v>
                </c:pt>
                <c:pt idx="4">
                  <c:v>25.2</c:v>
                </c:pt>
              </c:numCache>
            </c:numRef>
          </c:val>
          <c:smooth val="0"/>
          <c:extLst>
            <c:ext xmlns:c16="http://schemas.microsoft.com/office/drawing/2014/chart" uri="{C3380CC4-5D6E-409C-BE32-E72D297353CC}">
              <c16:uniqueId val="{00000001-2E50-4881-9844-6CC813940D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BF-4CF8-A797-D974A308AD3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0.15</c:v>
                </c:pt>
                <c:pt idx="1">
                  <c:v>0.18</c:v>
                </c:pt>
                <c:pt idx="2">
                  <c:v>0.83</c:v>
                </c:pt>
                <c:pt idx="3">
                  <c:v>1.06</c:v>
                </c:pt>
                <c:pt idx="4">
                  <c:v>2.02</c:v>
                </c:pt>
              </c:numCache>
            </c:numRef>
          </c:val>
          <c:smooth val="0"/>
          <c:extLst>
            <c:ext xmlns:c16="http://schemas.microsoft.com/office/drawing/2014/chart" uri="{C3380CC4-5D6E-409C-BE32-E72D297353CC}">
              <c16:uniqueId val="{00000001-D9BF-4CF8-A797-D974A308AD3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24-404B-A019-C72ED581CEC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25.32</c:v>
                </c:pt>
                <c:pt idx="1">
                  <c:v>1.03</c:v>
                </c:pt>
                <c:pt idx="2">
                  <c:v>1.35</c:v>
                </c:pt>
                <c:pt idx="3">
                  <c:v>3.68</c:v>
                </c:pt>
                <c:pt idx="4">
                  <c:v>5.3</c:v>
                </c:pt>
              </c:numCache>
            </c:numRef>
          </c:val>
          <c:smooth val="0"/>
          <c:extLst>
            <c:ext xmlns:c16="http://schemas.microsoft.com/office/drawing/2014/chart" uri="{C3380CC4-5D6E-409C-BE32-E72D297353CC}">
              <c16:uniqueId val="{00000001-0124-404B-A019-C72ED581CEC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71.47</c:v>
                </c:pt>
                <c:pt idx="1">
                  <c:v>71.2</c:v>
                </c:pt>
                <c:pt idx="2">
                  <c:v>48.92</c:v>
                </c:pt>
                <c:pt idx="3">
                  <c:v>65.17</c:v>
                </c:pt>
                <c:pt idx="4">
                  <c:v>81.5</c:v>
                </c:pt>
              </c:numCache>
            </c:numRef>
          </c:val>
          <c:extLst>
            <c:ext xmlns:c16="http://schemas.microsoft.com/office/drawing/2014/chart" uri="{C3380CC4-5D6E-409C-BE32-E72D297353CC}">
              <c16:uniqueId val="{00000000-7FF3-44C0-B866-C7DC7FAAF71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78.56</c:v>
                </c:pt>
                <c:pt idx="1">
                  <c:v>80.5</c:v>
                </c:pt>
                <c:pt idx="2">
                  <c:v>71.540000000000006</c:v>
                </c:pt>
                <c:pt idx="3">
                  <c:v>67.86</c:v>
                </c:pt>
                <c:pt idx="4">
                  <c:v>72.92</c:v>
                </c:pt>
              </c:numCache>
            </c:numRef>
          </c:val>
          <c:smooth val="0"/>
          <c:extLst>
            <c:ext xmlns:c16="http://schemas.microsoft.com/office/drawing/2014/chart" uri="{C3380CC4-5D6E-409C-BE32-E72D297353CC}">
              <c16:uniqueId val="{00000001-7FF3-44C0-B866-C7DC7FAAF71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862.95</c:v>
                </c:pt>
                <c:pt idx="1">
                  <c:v>815.91</c:v>
                </c:pt>
                <c:pt idx="2">
                  <c:v>846.52</c:v>
                </c:pt>
                <c:pt idx="3">
                  <c:v>847.16</c:v>
                </c:pt>
                <c:pt idx="4">
                  <c:v>928.8</c:v>
                </c:pt>
              </c:numCache>
            </c:numRef>
          </c:val>
          <c:extLst>
            <c:ext xmlns:c16="http://schemas.microsoft.com/office/drawing/2014/chart" uri="{C3380CC4-5D6E-409C-BE32-E72D297353CC}">
              <c16:uniqueId val="{00000000-21B2-4F44-8142-85A5E8DDFA0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610.16999999999996</c:v>
                </c:pt>
                <c:pt idx="1">
                  <c:v>605.9</c:v>
                </c:pt>
                <c:pt idx="2">
                  <c:v>653.69000000000005</c:v>
                </c:pt>
                <c:pt idx="3">
                  <c:v>709.4</c:v>
                </c:pt>
                <c:pt idx="4">
                  <c:v>734.47</c:v>
                </c:pt>
              </c:numCache>
            </c:numRef>
          </c:val>
          <c:smooth val="0"/>
          <c:extLst>
            <c:ext xmlns:c16="http://schemas.microsoft.com/office/drawing/2014/chart" uri="{C3380CC4-5D6E-409C-BE32-E72D297353CC}">
              <c16:uniqueId val="{00000001-21B2-4F44-8142-85A5E8DDFA0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82.4</c:v>
                </c:pt>
                <c:pt idx="1">
                  <c:v>82.5</c:v>
                </c:pt>
                <c:pt idx="2">
                  <c:v>82.72</c:v>
                </c:pt>
                <c:pt idx="3">
                  <c:v>82.04</c:v>
                </c:pt>
                <c:pt idx="4">
                  <c:v>82.72</c:v>
                </c:pt>
              </c:numCache>
            </c:numRef>
          </c:val>
          <c:extLst>
            <c:ext xmlns:c16="http://schemas.microsoft.com/office/drawing/2014/chart" uri="{C3380CC4-5D6E-409C-BE32-E72D297353CC}">
              <c16:uniqueId val="{00000000-8BF4-45D2-8A8E-54461BD3975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89.41</c:v>
                </c:pt>
                <c:pt idx="2">
                  <c:v>88.05</c:v>
                </c:pt>
                <c:pt idx="3">
                  <c:v>91.14</c:v>
                </c:pt>
                <c:pt idx="4">
                  <c:v>90.69</c:v>
                </c:pt>
              </c:numCache>
            </c:numRef>
          </c:val>
          <c:smooth val="0"/>
          <c:extLst>
            <c:ext xmlns:c16="http://schemas.microsoft.com/office/drawing/2014/chart" uri="{C3380CC4-5D6E-409C-BE32-E72D297353CC}">
              <c16:uniqueId val="{00000001-8BF4-45D2-8A8E-54461BD3975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B4AA-48B1-A9FF-5E42317F8A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143.05000000000001</c:v>
                </c:pt>
                <c:pt idx="1">
                  <c:v>142.05000000000001</c:v>
                </c:pt>
                <c:pt idx="2">
                  <c:v>141.15</c:v>
                </c:pt>
                <c:pt idx="3">
                  <c:v>136.86000000000001</c:v>
                </c:pt>
                <c:pt idx="4">
                  <c:v>138.52000000000001</c:v>
                </c:pt>
              </c:numCache>
            </c:numRef>
          </c:val>
          <c:smooth val="0"/>
          <c:extLst>
            <c:ext xmlns:c16="http://schemas.microsoft.com/office/drawing/2014/chart" uri="{C3380CC4-5D6E-409C-BE32-E72D297353CC}">
              <c16:uniqueId val="{00000001-B4AA-48B1-A9FF-5E42317F8A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尾張旭市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Bc1</v>
      </c>
      <c r="X8" s="65"/>
      <c r="Y8" s="65"/>
      <c r="Z8" s="65"/>
      <c r="AA8" s="65"/>
      <c r="AB8" s="65"/>
      <c r="AC8" s="65"/>
      <c r="AD8" s="66" t="str">
        <f>データ!$M$6</f>
        <v>非設置</v>
      </c>
      <c r="AE8" s="66"/>
      <c r="AF8" s="66"/>
      <c r="AG8" s="66"/>
      <c r="AH8" s="66"/>
      <c r="AI8" s="66"/>
      <c r="AJ8" s="66"/>
      <c r="AK8" s="3"/>
      <c r="AL8" s="46">
        <f>データ!S6</f>
        <v>84034</v>
      </c>
      <c r="AM8" s="46"/>
      <c r="AN8" s="46"/>
      <c r="AO8" s="46"/>
      <c r="AP8" s="46"/>
      <c r="AQ8" s="46"/>
      <c r="AR8" s="46"/>
      <c r="AS8" s="46"/>
      <c r="AT8" s="45">
        <f>データ!T6</f>
        <v>21.03</v>
      </c>
      <c r="AU8" s="45"/>
      <c r="AV8" s="45"/>
      <c r="AW8" s="45"/>
      <c r="AX8" s="45"/>
      <c r="AY8" s="45"/>
      <c r="AZ8" s="45"/>
      <c r="BA8" s="45"/>
      <c r="BB8" s="45">
        <f>データ!U6</f>
        <v>3995.91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5">
      <c r="A10" s="2"/>
      <c r="B10" s="45" t="str">
        <f>データ!N6</f>
        <v>-</v>
      </c>
      <c r="C10" s="45"/>
      <c r="D10" s="45"/>
      <c r="E10" s="45"/>
      <c r="F10" s="45"/>
      <c r="G10" s="45"/>
      <c r="H10" s="45"/>
      <c r="I10" s="45">
        <f>データ!O6</f>
        <v>74.55</v>
      </c>
      <c r="J10" s="45"/>
      <c r="K10" s="45"/>
      <c r="L10" s="45"/>
      <c r="M10" s="45"/>
      <c r="N10" s="45"/>
      <c r="O10" s="45"/>
      <c r="P10" s="45">
        <f>データ!P6</f>
        <v>84.6</v>
      </c>
      <c r="Q10" s="45"/>
      <c r="R10" s="45"/>
      <c r="S10" s="45"/>
      <c r="T10" s="45"/>
      <c r="U10" s="45"/>
      <c r="V10" s="45"/>
      <c r="W10" s="45">
        <f>データ!Q6</f>
        <v>94.09</v>
      </c>
      <c r="X10" s="45"/>
      <c r="Y10" s="45"/>
      <c r="Z10" s="45"/>
      <c r="AA10" s="45"/>
      <c r="AB10" s="45"/>
      <c r="AC10" s="45"/>
      <c r="AD10" s="46">
        <f>データ!R6</f>
        <v>2420</v>
      </c>
      <c r="AE10" s="46"/>
      <c r="AF10" s="46"/>
      <c r="AG10" s="46"/>
      <c r="AH10" s="46"/>
      <c r="AI10" s="46"/>
      <c r="AJ10" s="46"/>
      <c r="AK10" s="2"/>
      <c r="AL10" s="46">
        <f>データ!V6</f>
        <v>70980</v>
      </c>
      <c r="AM10" s="46"/>
      <c r="AN10" s="46"/>
      <c r="AO10" s="46"/>
      <c r="AP10" s="46"/>
      <c r="AQ10" s="46"/>
      <c r="AR10" s="46"/>
      <c r="AS10" s="46"/>
      <c r="AT10" s="45">
        <f>データ!W6</f>
        <v>9.73</v>
      </c>
      <c r="AU10" s="45"/>
      <c r="AV10" s="45"/>
      <c r="AW10" s="45"/>
      <c r="AX10" s="45"/>
      <c r="AY10" s="45"/>
      <c r="AZ10" s="45"/>
      <c r="BA10" s="45"/>
      <c r="BB10" s="45">
        <f>データ!X6</f>
        <v>7294.96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k4q6/FPhSFPUb3YqWB9i/lCyuJJE92dcrtOEXz7E0c/sAAsPAh7V1ntzn5FbivJcnk12c/xy1cWA88WGQnl4Og==" saltValue="Vav2dRRPVP27gsfB1BeV3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232262</v>
      </c>
      <c r="D6" s="19">
        <f t="shared" si="3"/>
        <v>46</v>
      </c>
      <c r="E6" s="19">
        <f t="shared" si="3"/>
        <v>17</v>
      </c>
      <c r="F6" s="19">
        <f t="shared" si="3"/>
        <v>1</v>
      </c>
      <c r="G6" s="19">
        <f t="shared" si="3"/>
        <v>0</v>
      </c>
      <c r="H6" s="19" t="str">
        <f t="shared" si="3"/>
        <v>愛知県　尾張旭市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74.55</v>
      </c>
      <c r="P6" s="20">
        <f t="shared" si="3"/>
        <v>84.6</v>
      </c>
      <c r="Q6" s="20">
        <f t="shared" si="3"/>
        <v>94.09</v>
      </c>
      <c r="R6" s="20">
        <f t="shared" si="3"/>
        <v>2420</v>
      </c>
      <c r="S6" s="20">
        <f t="shared" si="3"/>
        <v>84034</v>
      </c>
      <c r="T6" s="20">
        <f t="shared" si="3"/>
        <v>21.03</v>
      </c>
      <c r="U6" s="20">
        <f t="shared" si="3"/>
        <v>3995.91</v>
      </c>
      <c r="V6" s="20">
        <f t="shared" si="3"/>
        <v>70980</v>
      </c>
      <c r="W6" s="20">
        <f t="shared" si="3"/>
        <v>9.73</v>
      </c>
      <c r="X6" s="20">
        <f t="shared" si="3"/>
        <v>7294.96</v>
      </c>
      <c r="Y6" s="21">
        <f>IF(Y7="",NA(),Y7)</f>
        <v>102.4</v>
      </c>
      <c r="Z6" s="21">
        <f t="shared" ref="Z6:AH6" si="4">IF(Z7="",NA(),Z7)</f>
        <v>101.17</v>
      </c>
      <c r="AA6" s="21">
        <f t="shared" si="4"/>
        <v>100.33</v>
      </c>
      <c r="AB6" s="21">
        <f t="shared" si="4"/>
        <v>107.03</v>
      </c>
      <c r="AC6" s="21">
        <f t="shared" si="4"/>
        <v>104.67</v>
      </c>
      <c r="AD6" s="21">
        <f t="shared" si="4"/>
        <v>106.41</v>
      </c>
      <c r="AE6" s="21">
        <f t="shared" si="4"/>
        <v>107.95</v>
      </c>
      <c r="AF6" s="21">
        <f t="shared" si="4"/>
        <v>106.32</v>
      </c>
      <c r="AG6" s="21">
        <f t="shared" si="4"/>
        <v>106.67</v>
      </c>
      <c r="AH6" s="21">
        <f t="shared" si="4"/>
        <v>106.9</v>
      </c>
      <c r="AI6" s="20" t="str">
        <f>IF(AI7="","",IF(AI7="-","【-】","【"&amp;SUBSTITUTE(TEXT(AI7,"#,##0.00"),"-","△")&amp;"】"))</f>
        <v>【107.02】</v>
      </c>
      <c r="AJ6" s="20">
        <f>IF(AJ7="",NA(),AJ7)</f>
        <v>0</v>
      </c>
      <c r="AK6" s="20">
        <f t="shared" ref="AK6:AS6" si="5">IF(AK7="",NA(),AK7)</f>
        <v>0</v>
      </c>
      <c r="AL6" s="20">
        <f t="shared" si="5"/>
        <v>0</v>
      </c>
      <c r="AM6" s="20">
        <f t="shared" si="5"/>
        <v>0</v>
      </c>
      <c r="AN6" s="20">
        <f t="shared" si="5"/>
        <v>0</v>
      </c>
      <c r="AO6" s="21">
        <f t="shared" si="5"/>
        <v>25.32</v>
      </c>
      <c r="AP6" s="21">
        <f t="shared" si="5"/>
        <v>1.03</v>
      </c>
      <c r="AQ6" s="21">
        <f t="shared" si="5"/>
        <v>1.35</v>
      </c>
      <c r="AR6" s="21">
        <f t="shared" si="5"/>
        <v>3.68</v>
      </c>
      <c r="AS6" s="21">
        <f t="shared" si="5"/>
        <v>5.3</v>
      </c>
      <c r="AT6" s="20" t="str">
        <f>IF(AT7="","",IF(AT7="-","【-】","【"&amp;SUBSTITUTE(TEXT(AT7,"#,##0.00"),"-","△")&amp;"】"))</f>
        <v>【3.09】</v>
      </c>
      <c r="AU6" s="21">
        <f>IF(AU7="",NA(),AU7)</f>
        <v>71.47</v>
      </c>
      <c r="AV6" s="21">
        <f t="shared" ref="AV6:BD6" si="6">IF(AV7="",NA(),AV7)</f>
        <v>71.2</v>
      </c>
      <c r="AW6" s="21">
        <f t="shared" si="6"/>
        <v>48.92</v>
      </c>
      <c r="AX6" s="21">
        <f t="shared" si="6"/>
        <v>65.17</v>
      </c>
      <c r="AY6" s="21">
        <f t="shared" si="6"/>
        <v>81.5</v>
      </c>
      <c r="AZ6" s="21">
        <f t="shared" si="6"/>
        <v>78.56</v>
      </c>
      <c r="BA6" s="21">
        <f t="shared" si="6"/>
        <v>80.5</v>
      </c>
      <c r="BB6" s="21">
        <f t="shared" si="6"/>
        <v>71.540000000000006</v>
      </c>
      <c r="BC6" s="21">
        <f t="shared" si="6"/>
        <v>67.86</v>
      </c>
      <c r="BD6" s="21">
        <f t="shared" si="6"/>
        <v>72.92</v>
      </c>
      <c r="BE6" s="20" t="str">
        <f>IF(BE7="","",IF(BE7="-","【-】","【"&amp;SUBSTITUTE(TEXT(BE7,"#,##0.00"),"-","△")&amp;"】"))</f>
        <v>【71.39】</v>
      </c>
      <c r="BF6" s="21">
        <f>IF(BF7="",NA(),BF7)</f>
        <v>862.95</v>
      </c>
      <c r="BG6" s="21">
        <f t="shared" ref="BG6:BO6" si="7">IF(BG7="",NA(),BG7)</f>
        <v>815.91</v>
      </c>
      <c r="BH6" s="21">
        <f t="shared" si="7"/>
        <v>846.52</v>
      </c>
      <c r="BI6" s="21">
        <f t="shared" si="7"/>
        <v>847.16</v>
      </c>
      <c r="BJ6" s="21">
        <f t="shared" si="7"/>
        <v>928.8</v>
      </c>
      <c r="BK6" s="21">
        <f t="shared" si="7"/>
        <v>610.16999999999996</v>
      </c>
      <c r="BL6" s="21">
        <f t="shared" si="7"/>
        <v>605.9</v>
      </c>
      <c r="BM6" s="21">
        <f t="shared" si="7"/>
        <v>653.69000000000005</v>
      </c>
      <c r="BN6" s="21">
        <f t="shared" si="7"/>
        <v>709.4</v>
      </c>
      <c r="BO6" s="21">
        <f t="shared" si="7"/>
        <v>734.47</v>
      </c>
      <c r="BP6" s="20" t="str">
        <f>IF(BP7="","",IF(BP7="-","【-】","【"&amp;SUBSTITUTE(TEXT(BP7,"#,##0.00"),"-","△")&amp;"】"))</f>
        <v>【669.11】</v>
      </c>
      <c r="BQ6" s="21">
        <f>IF(BQ7="",NA(),BQ7)</f>
        <v>82.4</v>
      </c>
      <c r="BR6" s="21">
        <f t="shared" ref="BR6:BZ6" si="8">IF(BR7="",NA(),BR7)</f>
        <v>82.5</v>
      </c>
      <c r="BS6" s="21">
        <f t="shared" si="8"/>
        <v>82.72</v>
      </c>
      <c r="BT6" s="21">
        <f t="shared" si="8"/>
        <v>82.04</v>
      </c>
      <c r="BU6" s="21">
        <f t="shared" si="8"/>
        <v>82.72</v>
      </c>
      <c r="BV6" s="21">
        <f t="shared" si="8"/>
        <v>88.37</v>
      </c>
      <c r="BW6" s="21">
        <f t="shared" si="8"/>
        <v>89.41</v>
      </c>
      <c r="BX6" s="21">
        <f t="shared" si="8"/>
        <v>88.05</v>
      </c>
      <c r="BY6" s="21">
        <f t="shared" si="8"/>
        <v>91.14</v>
      </c>
      <c r="BZ6" s="21">
        <f t="shared" si="8"/>
        <v>90.69</v>
      </c>
      <c r="CA6" s="20" t="str">
        <f>IF(CA7="","",IF(CA7="-","【-】","【"&amp;SUBSTITUTE(TEXT(CA7,"#,##0.00"),"-","△")&amp;"】"))</f>
        <v>【99.73】</v>
      </c>
      <c r="CB6" s="21">
        <f>IF(CB7="",NA(),CB7)</f>
        <v>150</v>
      </c>
      <c r="CC6" s="21">
        <f t="shared" ref="CC6:CK6" si="9">IF(CC7="",NA(),CC7)</f>
        <v>150</v>
      </c>
      <c r="CD6" s="21">
        <f t="shared" si="9"/>
        <v>150</v>
      </c>
      <c r="CE6" s="21">
        <f t="shared" si="9"/>
        <v>150</v>
      </c>
      <c r="CF6" s="21">
        <f t="shared" si="9"/>
        <v>150</v>
      </c>
      <c r="CG6" s="21">
        <f t="shared" si="9"/>
        <v>143.05000000000001</v>
      </c>
      <c r="CH6" s="21">
        <f t="shared" si="9"/>
        <v>142.05000000000001</v>
      </c>
      <c r="CI6" s="21">
        <f t="shared" si="9"/>
        <v>141.15</v>
      </c>
      <c r="CJ6" s="21">
        <f t="shared" si="9"/>
        <v>136.86000000000001</v>
      </c>
      <c r="CK6" s="21">
        <f t="shared" si="9"/>
        <v>138.52000000000001</v>
      </c>
      <c r="CL6" s="20" t="str">
        <f>IF(CL7="","",IF(CL7="-","【-】","【"&amp;SUBSTITUTE(TEXT(CL7,"#,##0.00"),"-","△")&amp;"】"))</f>
        <v>【134.98】</v>
      </c>
      <c r="CM6" s="21">
        <f>IF(CM7="",NA(),CM7)</f>
        <v>72.349999999999994</v>
      </c>
      <c r="CN6" s="21">
        <f t="shared" ref="CN6:CV6" si="10">IF(CN7="",NA(),CN7)</f>
        <v>74.83</v>
      </c>
      <c r="CO6" s="21">
        <f t="shared" si="10"/>
        <v>60.98</v>
      </c>
      <c r="CP6" s="21">
        <f t="shared" si="10"/>
        <v>65.17</v>
      </c>
      <c r="CQ6" s="21">
        <f t="shared" si="10"/>
        <v>65.86</v>
      </c>
      <c r="CR6" s="21">
        <f t="shared" si="10"/>
        <v>58.83</v>
      </c>
      <c r="CS6" s="21">
        <f t="shared" si="10"/>
        <v>56.51</v>
      </c>
      <c r="CT6" s="21">
        <f t="shared" si="10"/>
        <v>57.04</v>
      </c>
      <c r="CU6" s="21">
        <f t="shared" si="10"/>
        <v>60.78</v>
      </c>
      <c r="CV6" s="21">
        <f t="shared" si="10"/>
        <v>59.96</v>
      </c>
      <c r="CW6" s="20" t="str">
        <f>IF(CW7="","",IF(CW7="-","【-】","【"&amp;SUBSTITUTE(TEXT(CW7,"#,##0.00"),"-","△")&amp;"】"))</f>
        <v>【59.99】</v>
      </c>
      <c r="CX6" s="21">
        <f>IF(CX7="",NA(),CX7)</f>
        <v>89.44</v>
      </c>
      <c r="CY6" s="21">
        <f t="shared" ref="CY6:DG6" si="11">IF(CY7="",NA(),CY7)</f>
        <v>91.06</v>
      </c>
      <c r="CZ6" s="21">
        <f t="shared" si="11"/>
        <v>89.56</v>
      </c>
      <c r="DA6" s="21">
        <f t="shared" si="11"/>
        <v>89.23</v>
      </c>
      <c r="DB6" s="21">
        <f t="shared" si="11"/>
        <v>89.97</v>
      </c>
      <c r="DC6" s="21">
        <f t="shared" si="11"/>
        <v>92.9</v>
      </c>
      <c r="DD6" s="21">
        <f t="shared" si="11"/>
        <v>93.91</v>
      </c>
      <c r="DE6" s="21">
        <f t="shared" si="11"/>
        <v>93.73</v>
      </c>
      <c r="DF6" s="21">
        <f t="shared" si="11"/>
        <v>94.17</v>
      </c>
      <c r="DG6" s="21">
        <f t="shared" si="11"/>
        <v>94.27</v>
      </c>
      <c r="DH6" s="20" t="str">
        <f>IF(DH7="","",IF(DH7="-","【-】","【"&amp;SUBSTITUTE(TEXT(DH7,"#,##0.00"),"-","△")&amp;"】"))</f>
        <v>【95.72】</v>
      </c>
      <c r="DI6" s="21">
        <f>IF(DI7="",NA(),DI7)</f>
        <v>4.18</v>
      </c>
      <c r="DJ6" s="21">
        <f t="shared" ref="DJ6:DR6" si="12">IF(DJ7="",NA(),DJ7)</f>
        <v>7.49</v>
      </c>
      <c r="DK6" s="21">
        <f t="shared" si="12"/>
        <v>10.78</v>
      </c>
      <c r="DL6" s="21">
        <f t="shared" si="12"/>
        <v>13.85</v>
      </c>
      <c r="DM6" s="21">
        <f t="shared" si="12"/>
        <v>16.37</v>
      </c>
      <c r="DN6" s="21">
        <f t="shared" si="12"/>
        <v>23.42</v>
      </c>
      <c r="DO6" s="21">
        <f t="shared" si="12"/>
        <v>22.74</v>
      </c>
      <c r="DP6" s="21">
        <f t="shared" si="12"/>
        <v>21.22</v>
      </c>
      <c r="DQ6" s="21">
        <f t="shared" si="12"/>
        <v>23.25</v>
      </c>
      <c r="DR6" s="21">
        <f t="shared" si="12"/>
        <v>25.2</v>
      </c>
      <c r="DS6" s="20" t="str">
        <f>IF(DS7="","",IF(DS7="-","【-】","【"&amp;SUBSTITUTE(TEXT(DS7,"#,##0.00"),"-","△")&amp;"】"))</f>
        <v>【38.17】</v>
      </c>
      <c r="DT6" s="20">
        <f>IF(DT7="",NA(),DT7)</f>
        <v>0</v>
      </c>
      <c r="DU6" s="20">
        <f t="shared" ref="DU6:EC6" si="13">IF(DU7="",NA(),DU7)</f>
        <v>0</v>
      </c>
      <c r="DV6" s="20">
        <f t="shared" si="13"/>
        <v>0</v>
      </c>
      <c r="DW6" s="20">
        <f t="shared" si="13"/>
        <v>0</v>
      </c>
      <c r="DX6" s="20">
        <f t="shared" si="13"/>
        <v>0</v>
      </c>
      <c r="DY6" s="21">
        <f t="shared" si="13"/>
        <v>0.15</v>
      </c>
      <c r="DZ6" s="21">
        <f t="shared" si="13"/>
        <v>0.18</v>
      </c>
      <c r="EA6" s="21">
        <f t="shared" si="13"/>
        <v>0.83</v>
      </c>
      <c r="EB6" s="21">
        <f t="shared" si="13"/>
        <v>1.06</v>
      </c>
      <c r="EC6" s="21">
        <f t="shared" si="13"/>
        <v>2.02</v>
      </c>
      <c r="ED6" s="20" t="str">
        <f>IF(ED7="","",IF(ED7="-","【-】","【"&amp;SUBSTITUTE(TEXT(ED7,"#,##0.00"),"-","△")&amp;"】"))</f>
        <v>【6.54】</v>
      </c>
      <c r="EE6" s="21">
        <f>IF(EE7="",NA(),EE7)</f>
        <v>0.11</v>
      </c>
      <c r="EF6" s="21">
        <f t="shared" ref="EF6:EN6" si="14">IF(EF7="",NA(),EF7)</f>
        <v>0.04</v>
      </c>
      <c r="EG6" s="21">
        <f t="shared" si="14"/>
        <v>0.02</v>
      </c>
      <c r="EH6" s="21">
        <f t="shared" si="14"/>
        <v>0.02</v>
      </c>
      <c r="EI6" s="20">
        <f t="shared" si="14"/>
        <v>0</v>
      </c>
      <c r="EJ6" s="21">
        <f t="shared" si="14"/>
        <v>0.14000000000000001</v>
      </c>
      <c r="EK6" s="21">
        <f t="shared" si="14"/>
        <v>0.13</v>
      </c>
      <c r="EL6" s="21">
        <f t="shared" si="14"/>
        <v>0.12</v>
      </c>
      <c r="EM6" s="21">
        <f t="shared" si="14"/>
        <v>0.08</v>
      </c>
      <c r="EN6" s="21">
        <f t="shared" si="14"/>
        <v>0.24</v>
      </c>
      <c r="EO6" s="20" t="str">
        <f>IF(EO7="","",IF(EO7="-","【-】","【"&amp;SUBSTITUTE(TEXT(EO7,"#,##0.00"),"-","△")&amp;"】"))</f>
        <v>【0.24】</v>
      </c>
    </row>
    <row r="7" spans="1:148" s="22" customFormat="1" x14ac:dyDescent="0.25">
      <c r="A7" s="14"/>
      <c r="B7" s="23">
        <v>2021</v>
      </c>
      <c r="C7" s="23">
        <v>232262</v>
      </c>
      <c r="D7" s="23">
        <v>46</v>
      </c>
      <c r="E7" s="23">
        <v>17</v>
      </c>
      <c r="F7" s="23">
        <v>1</v>
      </c>
      <c r="G7" s="23">
        <v>0</v>
      </c>
      <c r="H7" s="23" t="s">
        <v>96</v>
      </c>
      <c r="I7" s="23" t="s">
        <v>97</v>
      </c>
      <c r="J7" s="23" t="s">
        <v>98</v>
      </c>
      <c r="K7" s="23" t="s">
        <v>99</v>
      </c>
      <c r="L7" s="23" t="s">
        <v>100</v>
      </c>
      <c r="M7" s="23" t="s">
        <v>101</v>
      </c>
      <c r="N7" s="24" t="s">
        <v>102</v>
      </c>
      <c r="O7" s="24">
        <v>74.55</v>
      </c>
      <c r="P7" s="24">
        <v>84.6</v>
      </c>
      <c r="Q7" s="24">
        <v>94.09</v>
      </c>
      <c r="R7" s="24">
        <v>2420</v>
      </c>
      <c r="S7" s="24">
        <v>84034</v>
      </c>
      <c r="T7" s="24">
        <v>21.03</v>
      </c>
      <c r="U7" s="24">
        <v>3995.91</v>
      </c>
      <c r="V7" s="24">
        <v>70980</v>
      </c>
      <c r="W7" s="24">
        <v>9.73</v>
      </c>
      <c r="X7" s="24">
        <v>7294.96</v>
      </c>
      <c r="Y7" s="24">
        <v>102.4</v>
      </c>
      <c r="Z7" s="24">
        <v>101.17</v>
      </c>
      <c r="AA7" s="24">
        <v>100.33</v>
      </c>
      <c r="AB7" s="24">
        <v>107.03</v>
      </c>
      <c r="AC7" s="24">
        <v>104.67</v>
      </c>
      <c r="AD7" s="24">
        <v>106.41</v>
      </c>
      <c r="AE7" s="24">
        <v>107.95</v>
      </c>
      <c r="AF7" s="24">
        <v>106.32</v>
      </c>
      <c r="AG7" s="24">
        <v>106.67</v>
      </c>
      <c r="AH7" s="24">
        <v>106.9</v>
      </c>
      <c r="AI7" s="24">
        <v>107.02</v>
      </c>
      <c r="AJ7" s="24">
        <v>0</v>
      </c>
      <c r="AK7" s="24">
        <v>0</v>
      </c>
      <c r="AL7" s="24">
        <v>0</v>
      </c>
      <c r="AM7" s="24">
        <v>0</v>
      </c>
      <c r="AN7" s="24">
        <v>0</v>
      </c>
      <c r="AO7" s="24">
        <v>25.32</v>
      </c>
      <c r="AP7" s="24">
        <v>1.03</v>
      </c>
      <c r="AQ7" s="24">
        <v>1.35</v>
      </c>
      <c r="AR7" s="24">
        <v>3.68</v>
      </c>
      <c r="AS7" s="24">
        <v>5.3</v>
      </c>
      <c r="AT7" s="24">
        <v>3.09</v>
      </c>
      <c r="AU7" s="24">
        <v>71.47</v>
      </c>
      <c r="AV7" s="24">
        <v>71.2</v>
      </c>
      <c r="AW7" s="24">
        <v>48.92</v>
      </c>
      <c r="AX7" s="24">
        <v>65.17</v>
      </c>
      <c r="AY7" s="24">
        <v>81.5</v>
      </c>
      <c r="AZ7" s="24">
        <v>78.56</v>
      </c>
      <c r="BA7" s="24">
        <v>80.5</v>
      </c>
      <c r="BB7" s="24">
        <v>71.540000000000006</v>
      </c>
      <c r="BC7" s="24">
        <v>67.86</v>
      </c>
      <c r="BD7" s="24">
        <v>72.92</v>
      </c>
      <c r="BE7" s="24">
        <v>71.39</v>
      </c>
      <c r="BF7" s="24">
        <v>862.95</v>
      </c>
      <c r="BG7" s="24">
        <v>815.91</v>
      </c>
      <c r="BH7" s="24">
        <v>846.52</v>
      </c>
      <c r="BI7" s="24">
        <v>847.16</v>
      </c>
      <c r="BJ7" s="24">
        <v>928.8</v>
      </c>
      <c r="BK7" s="24">
        <v>610.16999999999996</v>
      </c>
      <c r="BL7" s="24">
        <v>605.9</v>
      </c>
      <c r="BM7" s="24">
        <v>653.69000000000005</v>
      </c>
      <c r="BN7" s="24">
        <v>709.4</v>
      </c>
      <c r="BO7" s="24">
        <v>734.47</v>
      </c>
      <c r="BP7" s="24">
        <v>669.11</v>
      </c>
      <c r="BQ7" s="24">
        <v>82.4</v>
      </c>
      <c r="BR7" s="24">
        <v>82.5</v>
      </c>
      <c r="BS7" s="24">
        <v>82.72</v>
      </c>
      <c r="BT7" s="24">
        <v>82.04</v>
      </c>
      <c r="BU7" s="24">
        <v>82.72</v>
      </c>
      <c r="BV7" s="24">
        <v>88.37</v>
      </c>
      <c r="BW7" s="24">
        <v>89.41</v>
      </c>
      <c r="BX7" s="24">
        <v>88.05</v>
      </c>
      <c r="BY7" s="24">
        <v>91.14</v>
      </c>
      <c r="BZ7" s="24">
        <v>90.69</v>
      </c>
      <c r="CA7" s="24">
        <v>99.73</v>
      </c>
      <c r="CB7" s="24">
        <v>150</v>
      </c>
      <c r="CC7" s="24">
        <v>150</v>
      </c>
      <c r="CD7" s="24">
        <v>150</v>
      </c>
      <c r="CE7" s="24">
        <v>150</v>
      </c>
      <c r="CF7" s="24">
        <v>150</v>
      </c>
      <c r="CG7" s="24">
        <v>143.05000000000001</v>
      </c>
      <c r="CH7" s="24">
        <v>142.05000000000001</v>
      </c>
      <c r="CI7" s="24">
        <v>141.15</v>
      </c>
      <c r="CJ7" s="24">
        <v>136.86000000000001</v>
      </c>
      <c r="CK7" s="24">
        <v>138.52000000000001</v>
      </c>
      <c r="CL7" s="24">
        <v>134.97999999999999</v>
      </c>
      <c r="CM7" s="24">
        <v>72.349999999999994</v>
      </c>
      <c r="CN7" s="24">
        <v>74.83</v>
      </c>
      <c r="CO7" s="24">
        <v>60.98</v>
      </c>
      <c r="CP7" s="24">
        <v>65.17</v>
      </c>
      <c r="CQ7" s="24">
        <v>65.86</v>
      </c>
      <c r="CR7" s="24">
        <v>58.83</v>
      </c>
      <c r="CS7" s="24">
        <v>56.51</v>
      </c>
      <c r="CT7" s="24">
        <v>57.04</v>
      </c>
      <c r="CU7" s="24">
        <v>60.78</v>
      </c>
      <c r="CV7" s="24">
        <v>59.96</v>
      </c>
      <c r="CW7" s="24">
        <v>59.99</v>
      </c>
      <c r="CX7" s="24">
        <v>89.44</v>
      </c>
      <c r="CY7" s="24">
        <v>91.06</v>
      </c>
      <c r="CZ7" s="24">
        <v>89.56</v>
      </c>
      <c r="DA7" s="24">
        <v>89.23</v>
      </c>
      <c r="DB7" s="24">
        <v>89.97</v>
      </c>
      <c r="DC7" s="24">
        <v>92.9</v>
      </c>
      <c r="DD7" s="24">
        <v>93.91</v>
      </c>
      <c r="DE7" s="24">
        <v>93.73</v>
      </c>
      <c r="DF7" s="24">
        <v>94.17</v>
      </c>
      <c r="DG7" s="24">
        <v>94.27</v>
      </c>
      <c r="DH7" s="24">
        <v>95.72</v>
      </c>
      <c r="DI7" s="24">
        <v>4.18</v>
      </c>
      <c r="DJ7" s="24">
        <v>7.49</v>
      </c>
      <c r="DK7" s="24">
        <v>10.78</v>
      </c>
      <c r="DL7" s="24">
        <v>13.85</v>
      </c>
      <c r="DM7" s="24">
        <v>16.37</v>
      </c>
      <c r="DN7" s="24">
        <v>23.42</v>
      </c>
      <c r="DO7" s="24">
        <v>22.74</v>
      </c>
      <c r="DP7" s="24">
        <v>21.22</v>
      </c>
      <c r="DQ7" s="24">
        <v>23.25</v>
      </c>
      <c r="DR7" s="24">
        <v>25.2</v>
      </c>
      <c r="DS7" s="24">
        <v>38.17</v>
      </c>
      <c r="DT7" s="24">
        <v>0</v>
      </c>
      <c r="DU7" s="24">
        <v>0</v>
      </c>
      <c r="DV7" s="24">
        <v>0</v>
      </c>
      <c r="DW7" s="24">
        <v>0</v>
      </c>
      <c r="DX7" s="24">
        <v>0</v>
      </c>
      <c r="DY7" s="24">
        <v>0.15</v>
      </c>
      <c r="DZ7" s="24">
        <v>0.18</v>
      </c>
      <c r="EA7" s="24">
        <v>0.83</v>
      </c>
      <c r="EB7" s="24">
        <v>1.06</v>
      </c>
      <c r="EC7" s="24">
        <v>2.02</v>
      </c>
      <c r="ED7" s="24">
        <v>6.54</v>
      </c>
      <c r="EE7" s="24">
        <v>0.11</v>
      </c>
      <c r="EF7" s="24">
        <v>0.04</v>
      </c>
      <c r="EG7" s="24">
        <v>0.02</v>
      </c>
      <c r="EH7" s="24">
        <v>0.02</v>
      </c>
      <c r="EI7" s="24">
        <v>0</v>
      </c>
      <c r="EJ7" s="24">
        <v>0.14000000000000001</v>
      </c>
      <c r="EK7" s="24">
        <v>0.13</v>
      </c>
      <c r="EL7" s="24">
        <v>0.12</v>
      </c>
      <c r="EM7" s="24">
        <v>0.08</v>
      </c>
      <c r="EN7" s="24">
        <v>0.24</v>
      </c>
      <c r="EO7" s="24">
        <v>0.24</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2023-02-07T00:01:06Z</cp:lastPrinted>
  <dcterms:created xsi:type="dcterms:W3CDTF">2023-01-12T23:31:41Z</dcterms:created>
  <dcterms:modified xsi:type="dcterms:W3CDTF">2023-02-07T00:01:18Z</dcterms:modified>
  <cp:category/>
</cp:coreProperties>
</file>