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32_愛西市\下水道事業\"/>
    </mc:Choice>
  </mc:AlternateContent>
  <xr:revisionPtr revIDLastSave="0" documentId="13_ncr:1_{D2BE2BCD-0CBE-4CBC-B699-FB93490170ED}" xr6:coauthVersionLast="47" xr6:coauthVersionMax="47" xr10:uidLastSave="{00000000-0000-0000-0000-000000000000}"/>
  <workbookProtection workbookAlgorithmName="SHA-512" workbookHashValue="klentMADvvey7LJ+bihCOd21CPi3EhRBszDagOQhoE5XRQGQgmbUJ9sUy56tV3aNXSZ9nWbrw8sRbosk1lc8yQ==" workbookSaltValue="iGkt7O94+Vnb8ILGPV2KFw=="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AD10" i="4"/>
  <c r="W10" i="4"/>
  <c r="P10" i="4"/>
  <c r="I10" i="4"/>
  <c r="B10" i="4"/>
</calcChain>
</file>

<file path=xl/sharedStrings.xml><?xml version="1.0" encoding="utf-8"?>
<sst xmlns="http://schemas.openxmlformats.org/spreadsheetml/2006/main" count="278" uniqueCount="118">
  <si>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</si>
  <si>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</si>
  <si>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</si>
  <si>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</si>
  <si>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</si>
  <si>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</si>
  <si>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</si>
  <si>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</si>
  <si>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</si>
  <si>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</si>
  <si>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</si>
  <si>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</si>
  <si>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</si>
  <si>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</si>
  <si>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</si>
  <si>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</si>
  <si>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</si>
  <si>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</si>
  <si>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</si>
  <si>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</si>
  <si>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</si>
  <si>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</si>
  <si>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</si>
  <si>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</si>
  <si>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</si>
  <si>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</si>
  <si>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</si>
  <si>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</si>
  <si>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</si>
  <si>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</si>
  <si>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</si>
  <si>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</si>
  <si>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</si>
  <si>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</si>
  <si>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</si>
  <si>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</si>
  <si>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</si>
  <si>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</si>
  <si>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</si>
  <si>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</si>
  <si>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</si>
  <si>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</si>
  <si>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</si>
  <si>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</si>
  <si>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</si>
  <si>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</si>
  <si>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</si>
  <si>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</si>
  <si>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</si>
  <si>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</si>
  <si>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</si>
  <si>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</si>
  <si>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</si>
  <si>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</si>
  <si>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</si>
  <si>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</si>
  <si>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</si>
  <si>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</si>
  <si>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</si>
  <si>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</si>
  <si>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</si>
  <si>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</si>
  <si>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</si>
  <si>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</si>
  <si>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</si>
  <si>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</si>
  <si>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</si>
  <si>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</si>
  <si>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</si>
  <si>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</si>
  <si>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</si>
  <si>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</si>
  <si>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</si>
  <si>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</si>
  <si>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</si>
  <si>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</si>
  <si>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</si>
  <si>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</si>
  <si>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</si>
  <si>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</si>
  <si>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</si>
  <si>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</si>
  <si>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</si>
  <si>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</si>
  <si>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</si>
  <si>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</si>
  <si>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</si>
  <si>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</si>
  <si>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</si>
  <si>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</si>
  <si>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</si>
  <si>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</si>
  <si>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</si>
  <si>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</si>
  <si>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</si>
  <si>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愛西市</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</si>
  <si>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</si>
  <si>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</si>
  <si>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</si>
  <si>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</si>
  <si>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</si>
  <si>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</si>
  <si>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</si>
  <si>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</si>
  <si>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</si>
  <si>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</si>
  <si>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</si>
  <si>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</si>
  <si>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</si>
  <si>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</si>
  <si>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</si>
  <si>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</si>
  <si>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</si>
  <si>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</si>
  <si>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</si>
  <si>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
　平成31年4月に公営企業会計に移行してから間もないため低い数値となっており、全国平均及び類似団体平均値を下回っている。
【②管渠老朽化率】
　平成15年度から整備を進めているが、年数を経過していないため0％となっている。
【③管渠改善率】
　管渠の改善等を行っていないため②管渠老朽化率と同様に0％となっている。
　平成30年度に策定したストックマネジメント計画に基づき、計画的に点検・調査を行い、ライフサイクルコストの低減を図っていく。</t>
    <phoneticPr fontId="4"/>
  </si>
  <si>
    <t>供用開始からの年数が浅く使用料収入が少ないため、他会計補助金に依存しているところが大きい状況である。
　今後も整備が続いていく計画であり、企業債残高及び汚水処理費は増えていく見込みであるため、より一層経費の削減に努めるとともに、接続率向上の取り組みを行い、有収水量及び使用料収入の増加を図っていく必要がある。
　経営戦略については、平成28年度に策定済みであるが、平成31年4月より公営企業会計へ移行したことに伴い、令和4年度中に見直しを行う予定である。今後も経営戦略に基づいて、引き続き経営の健全化・効率化の取り組みを行っていく。</t>
    <phoneticPr fontId="4"/>
  </si>
  <si>
    <t>【①経常収支比率】
　100％を上回っているが、経常収益の約5割を他会計補助金が占めている。処理区域の拡大により使用料収入も増えているが、他会計補助金に依存している状況である。
【②累積欠損金比率】
　現在0％であり、今後も処理区域の拡大による使用料収入の増加が見込まれる。
【③流動比率】
　100％を上回っているが、供用開始からの年数が浅いことと法適用初年度当初に必要な資金を基金から取り崩し現金化したことが主な要因であり、引き続き収入の確保と経費の削減を進めていく必要がある。
【④企業債残高対事業規模比率】
　類似団体平均値を上回っている状況である。今後も整備が計画されており、企業債残高の減少は見込めない状況である。
【⑤経費回収率】
　昨年度に比べ使用料収入は増加し汚水処理費が減少したため昨年度より数値が上昇した。類似団体平均値を上回っているが、汚水処理費に係る公費負担の割合が大きい状況である。
【⑥汚水処理原価】
　昨年度に比べ汚水処理費は減少し有収水量は増加したため、昨年度より数値は減少した。類似団体平均値を上回っているが、⑤経費回収率と同様に汚水処理費に係る公費負担の割合が大きくなっている。今後も経費の削減に努めるとともに接続率の向上を図り、有収水量を増加させていく必要がある。
【⑧水洗化率】
　整備を進め処理区域を拡大して増加しているが、全国平均及び類似団体平均値よりも下回っているため、使用料収入の増加を図るためにも水洗化率の向上に取り組んでいく必要がある。</t>
    <rPh sb="576" eb="57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</si>
</sst>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6CD-4C3C-AB06-D1DF2B3F24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7.0000000000000007E-2</c:v>
                </c:pt>
                <c:pt idx="3">
                  <c:v>0.03</c:v>
                </c:pt>
                <c:pt idx="4">
                  <c:v>0.05</c:v>
                </c:pt>
              </c:numCache>
            </c:numRef>
          </c:val>
          <c:smooth val="0"/>
          <c:extLst>
            <c:ext xmlns:c16="http://schemas.microsoft.com/office/drawing/2014/chart" uri="{C3380CC4-5D6E-409C-BE32-E72D297353CC}">
              <c16:uniqueId val="{00000001-96CD-4C3C-AB06-D1DF2B3F24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37-48B9-B29A-56CA59B87A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41.81</c:v>
                </c:pt>
                <c:pt idx="3">
                  <c:v>44.35</c:v>
                </c:pt>
                <c:pt idx="4">
                  <c:v>45.46</c:v>
                </c:pt>
              </c:numCache>
            </c:numRef>
          </c:val>
          <c:smooth val="0"/>
          <c:extLst>
            <c:ext xmlns:c16="http://schemas.microsoft.com/office/drawing/2014/chart" uri="{C3380CC4-5D6E-409C-BE32-E72D297353CC}">
              <c16:uniqueId val="{00000001-C337-48B9-B29A-56CA59B87A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59.68</c:v>
                </c:pt>
                <c:pt idx="3">
                  <c:v>57.71</c:v>
                </c:pt>
                <c:pt idx="4">
                  <c:v>59.32</c:v>
                </c:pt>
              </c:numCache>
            </c:numRef>
          </c:val>
          <c:extLst>
            <c:ext xmlns:c16="http://schemas.microsoft.com/office/drawing/2014/chart" uri="{C3380CC4-5D6E-409C-BE32-E72D297353CC}">
              <c16:uniqueId val="{00000000-2304-44C3-8997-D4D46A679C2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63.54</c:v>
                </c:pt>
                <c:pt idx="3">
                  <c:v>63.65</c:v>
                </c:pt>
                <c:pt idx="4">
                  <c:v>62.48</c:v>
                </c:pt>
              </c:numCache>
            </c:numRef>
          </c:val>
          <c:smooth val="0"/>
          <c:extLst>
            <c:ext xmlns:c16="http://schemas.microsoft.com/office/drawing/2014/chart" uri="{C3380CC4-5D6E-409C-BE32-E72D297353CC}">
              <c16:uniqueId val="{00000001-2304-44C3-8997-D4D46A679C2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112.12</c:v>
                </c:pt>
                <c:pt idx="3">
                  <c:v>114.81</c:v>
                </c:pt>
                <c:pt idx="4">
                  <c:v>115.21</c:v>
                </c:pt>
              </c:numCache>
            </c:numRef>
          </c:val>
          <c:extLst>
            <c:ext xmlns:c16="http://schemas.microsoft.com/office/drawing/2014/chart" uri="{C3380CC4-5D6E-409C-BE32-E72D297353CC}">
              <c16:uniqueId val="{00000000-C5E4-4269-8EC4-474242E54C9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101.29</c:v>
                </c:pt>
                <c:pt idx="3">
                  <c:v>105.2</c:v>
                </c:pt>
                <c:pt idx="4">
                  <c:v>102.6</c:v>
                </c:pt>
              </c:numCache>
            </c:numRef>
          </c:val>
          <c:smooth val="0"/>
          <c:extLst>
            <c:ext xmlns:c16="http://schemas.microsoft.com/office/drawing/2014/chart" uri="{C3380CC4-5D6E-409C-BE32-E72D297353CC}">
              <c16:uniqueId val="{00000001-C5E4-4269-8EC4-474242E54C9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2.13</c:v>
                </c:pt>
                <c:pt idx="3">
                  <c:v>4.05</c:v>
                </c:pt>
                <c:pt idx="4">
                  <c:v>5.87</c:v>
                </c:pt>
              </c:numCache>
            </c:numRef>
          </c:val>
          <c:extLst>
            <c:ext xmlns:c16="http://schemas.microsoft.com/office/drawing/2014/chart" uri="{C3380CC4-5D6E-409C-BE32-E72D297353CC}">
              <c16:uniqueId val="{00000000-FF24-4249-BD85-60A83397E03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4.83</c:v>
                </c:pt>
                <c:pt idx="3">
                  <c:v>6.42</c:v>
                </c:pt>
                <c:pt idx="4">
                  <c:v>8.2799999999999994</c:v>
                </c:pt>
              </c:numCache>
            </c:numRef>
          </c:val>
          <c:smooth val="0"/>
          <c:extLst>
            <c:ext xmlns:c16="http://schemas.microsoft.com/office/drawing/2014/chart" uri="{C3380CC4-5D6E-409C-BE32-E72D297353CC}">
              <c16:uniqueId val="{00000001-FF24-4249-BD85-60A83397E03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1BD-485F-9D92-DF445AA2F1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1BD-485F-9D92-DF445AA2F1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CD3-4F79-BA7F-EB7111CCD15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46.03</c:v>
                </c:pt>
                <c:pt idx="3">
                  <c:v>47.88</c:v>
                </c:pt>
                <c:pt idx="4">
                  <c:v>55.31</c:v>
                </c:pt>
              </c:numCache>
            </c:numRef>
          </c:val>
          <c:smooth val="0"/>
          <c:extLst>
            <c:ext xmlns:c16="http://schemas.microsoft.com/office/drawing/2014/chart" uri="{C3380CC4-5D6E-409C-BE32-E72D297353CC}">
              <c16:uniqueId val="{00000001-3CD3-4F79-BA7F-EB7111CCD15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157.54</c:v>
                </c:pt>
                <c:pt idx="3">
                  <c:v>169.05</c:v>
                </c:pt>
                <c:pt idx="4">
                  <c:v>141.91999999999999</c:v>
                </c:pt>
              </c:numCache>
            </c:numRef>
          </c:val>
          <c:extLst>
            <c:ext xmlns:c16="http://schemas.microsoft.com/office/drawing/2014/chart" uri="{C3380CC4-5D6E-409C-BE32-E72D297353CC}">
              <c16:uniqueId val="{00000000-A8DC-4224-989B-12B8739FA1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159.65</c:v>
                </c:pt>
                <c:pt idx="3">
                  <c:v>151.49</c:v>
                </c:pt>
                <c:pt idx="4">
                  <c:v>123.63</c:v>
                </c:pt>
              </c:numCache>
            </c:numRef>
          </c:val>
          <c:smooth val="0"/>
          <c:extLst>
            <c:ext xmlns:c16="http://schemas.microsoft.com/office/drawing/2014/chart" uri="{C3380CC4-5D6E-409C-BE32-E72D297353CC}">
              <c16:uniqueId val="{00000001-A8DC-4224-989B-12B8739FA1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5176.32</c:v>
                </c:pt>
                <c:pt idx="3">
                  <c:v>4964.92</c:v>
                </c:pt>
                <c:pt idx="4">
                  <c:v>4796.46</c:v>
                </c:pt>
              </c:numCache>
            </c:numRef>
          </c:val>
          <c:extLst>
            <c:ext xmlns:c16="http://schemas.microsoft.com/office/drawing/2014/chart" uri="{C3380CC4-5D6E-409C-BE32-E72D297353CC}">
              <c16:uniqueId val="{00000000-82D0-462F-B143-67C4D201C67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2154.8200000000002</c:v>
                </c:pt>
                <c:pt idx="3">
                  <c:v>2103.92</c:v>
                </c:pt>
                <c:pt idx="4">
                  <c:v>2411.29</c:v>
                </c:pt>
              </c:numCache>
            </c:numRef>
          </c:val>
          <c:smooth val="0"/>
          <c:extLst>
            <c:ext xmlns:c16="http://schemas.microsoft.com/office/drawing/2014/chart" uri="{C3380CC4-5D6E-409C-BE32-E72D297353CC}">
              <c16:uniqueId val="{00000001-82D0-462F-B143-67C4D201C67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80.06</c:v>
                </c:pt>
                <c:pt idx="3">
                  <c:v>91.14</c:v>
                </c:pt>
                <c:pt idx="4">
                  <c:v>99.11</c:v>
                </c:pt>
              </c:numCache>
            </c:numRef>
          </c:val>
          <c:extLst>
            <c:ext xmlns:c16="http://schemas.microsoft.com/office/drawing/2014/chart" uri="{C3380CC4-5D6E-409C-BE32-E72D297353CC}">
              <c16:uniqueId val="{00000000-E2F3-48A6-AC7B-56A6BD77BD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73.63</c:v>
                </c:pt>
                <c:pt idx="3">
                  <c:v>83.47</c:v>
                </c:pt>
                <c:pt idx="4">
                  <c:v>79.77</c:v>
                </c:pt>
              </c:numCache>
            </c:numRef>
          </c:val>
          <c:smooth val="0"/>
          <c:extLst>
            <c:ext xmlns:c16="http://schemas.microsoft.com/office/drawing/2014/chart" uri="{C3380CC4-5D6E-409C-BE32-E72D297353CC}">
              <c16:uniqueId val="{00000001-E2F3-48A6-AC7B-56A6BD77BD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201.04</c:v>
                </c:pt>
                <c:pt idx="3">
                  <c:v>175.9</c:v>
                </c:pt>
                <c:pt idx="4">
                  <c:v>164.19</c:v>
                </c:pt>
              </c:numCache>
            </c:numRef>
          </c:val>
          <c:extLst>
            <c:ext xmlns:c16="http://schemas.microsoft.com/office/drawing/2014/chart" uri="{C3380CC4-5D6E-409C-BE32-E72D297353CC}">
              <c16:uniqueId val="{00000000-7A24-4F96-AA63-1C3C9A775E1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193.18</c:v>
                </c:pt>
                <c:pt idx="3">
                  <c:v>171.43</c:v>
                </c:pt>
                <c:pt idx="4">
                  <c:v>181.45</c:v>
                </c:pt>
              </c:numCache>
            </c:numRef>
          </c:val>
          <c:smooth val="0"/>
          <c:extLst>
            <c:ext xmlns:c16="http://schemas.microsoft.com/office/drawing/2014/chart" uri="{C3380CC4-5D6E-409C-BE32-E72D297353CC}">
              <c16:uniqueId val="{00000001-7A24-4F96-AA63-1C3C9A775E1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69140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5" t="str">
        <f>データ!H6</f>
        <v>愛知県　愛西市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6" t="s">
        <v>9</v>
      </c>
      <c r="BM7" s="77"/>
      <c r="BN7" s="77"/>
      <c r="BO7" s="77"/>
      <c r="BP7" s="77"/>
      <c r="BQ7" s="77"/>
      <c r="BR7" s="77"/>
      <c r="BS7" s="77"/>
      <c r="BT7" s="77"/>
      <c r="BU7" s="77"/>
      <c r="BV7" s="77"/>
      <c r="BW7" s="77"/>
      <c r="BX7" s="77"/>
      <c r="BY7" s="78"/>
    </row>
    <row r="8" spans="1:78" ht="18.75" customHeight="1" x14ac:dyDescent="0.2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Cb3</v>
      </c>
      <c r="X8" s="72"/>
      <c r="Y8" s="72"/>
      <c r="Z8" s="72"/>
      <c r="AA8" s="72"/>
      <c r="AB8" s="72"/>
      <c r="AC8" s="72"/>
      <c r="AD8" s="73" t="str">
        <f>データ!$M$6</f>
        <v>非設置</v>
      </c>
      <c r="AE8" s="73"/>
      <c r="AF8" s="73"/>
      <c r="AG8" s="73"/>
      <c r="AH8" s="73"/>
      <c r="AI8" s="73"/>
      <c r="AJ8" s="73"/>
      <c r="AK8" s="3"/>
      <c r="AL8" s="46">
        <f>データ!S6</f>
        <v>62112</v>
      </c>
      <c r="AM8" s="46"/>
      <c r="AN8" s="46"/>
      <c r="AO8" s="46"/>
      <c r="AP8" s="46"/>
      <c r="AQ8" s="46"/>
      <c r="AR8" s="46"/>
      <c r="AS8" s="46"/>
      <c r="AT8" s="47">
        <f>データ!T6</f>
        <v>66.680000000000007</v>
      </c>
      <c r="AU8" s="47"/>
      <c r="AV8" s="47"/>
      <c r="AW8" s="47"/>
      <c r="AX8" s="47"/>
      <c r="AY8" s="47"/>
      <c r="AZ8" s="47"/>
      <c r="BA8" s="47"/>
      <c r="BB8" s="47">
        <f>データ!U6</f>
        <v>931.49</v>
      </c>
      <c r="BC8" s="47"/>
      <c r="BD8" s="47"/>
      <c r="BE8" s="47"/>
      <c r="BF8" s="47"/>
      <c r="BG8" s="47"/>
      <c r="BH8" s="47"/>
      <c r="BI8" s="47"/>
      <c r="BJ8" s="3"/>
      <c r="BK8" s="3"/>
      <c r="BL8" s="68" t="s">
        <v>10</v>
      </c>
      <c r="BM8" s="69"/>
      <c r="BN8" s="70" t="s">
        <v>11</v>
      </c>
      <c r="BO8" s="70"/>
      <c r="BP8" s="70"/>
      <c r="BQ8" s="70"/>
      <c r="BR8" s="70"/>
      <c r="BS8" s="70"/>
      <c r="BT8" s="70"/>
      <c r="BU8" s="70"/>
      <c r="BV8" s="70"/>
      <c r="BW8" s="70"/>
      <c r="BX8" s="70"/>
      <c r="BY8" s="71"/>
    </row>
    <row r="9" spans="1:78" ht="18.75" customHeight="1" x14ac:dyDescent="0.2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25">
      <c r="A10" s="2"/>
      <c r="B10" s="47" t="str">
        <f>データ!N6</f>
        <v>-</v>
      </c>
      <c r="C10" s="47"/>
      <c r="D10" s="47"/>
      <c r="E10" s="47"/>
      <c r="F10" s="47"/>
      <c r="G10" s="47"/>
      <c r="H10" s="47"/>
      <c r="I10" s="47">
        <f>データ!O6</f>
        <v>46.1</v>
      </c>
      <c r="J10" s="47"/>
      <c r="K10" s="47"/>
      <c r="L10" s="47"/>
      <c r="M10" s="47"/>
      <c r="N10" s="47"/>
      <c r="O10" s="47"/>
      <c r="P10" s="47">
        <f>データ!P6</f>
        <v>35.54</v>
      </c>
      <c r="Q10" s="47"/>
      <c r="R10" s="47"/>
      <c r="S10" s="47"/>
      <c r="T10" s="47"/>
      <c r="U10" s="47"/>
      <c r="V10" s="47"/>
      <c r="W10" s="47">
        <f>データ!Q6</f>
        <v>90.12</v>
      </c>
      <c r="X10" s="47"/>
      <c r="Y10" s="47"/>
      <c r="Z10" s="47"/>
      <c r="AA10" s="47"/>
      <c r="AB10" s="47"/>
      <c r="AC10" s="47"/>
      <c r="AD10" s="46">
        <f>データ!R6</f>
        <v>3300</v>
      </c>
      <c r="AE10" s="46"/>
      <c r="AF10" s="46"/>
      <c r="AG10" s="46"/>
      <c r="AH10" s="46"/>
      <c r="AI10" s="46"/>
      <c r="AJ10" s="46"/>
      <c r="AK10" s="2"/>
      <c r="AL10" s="46">
        <f>データ!V6</f>
        <v>21965</v>
      </c>
      <c r="AM10" s="46"/>
      <c r="AN10" s="46"/>
      <c r="AO10" s="46"/>
      <c r="AP10" s="46"/>
      <c r="AQ10" s="46"/>
      <c r="AR10" s="46"/>
      <c r="AS10" s="46"/>
      <c r="AT10" s="47">
        <f>データ!W6</f>
        <v>4.04</v>
      </c>
      <c r="AU10" s="47"/>
      <c r="AV10" s="47"/>
      <c r="AW10" s="47"/>
      <c r="AX10" s="47"/>
      <c r="AY10" s="47"/>
      <c r="AZ10" s="47"/>
      <c r="BA10" s="47"/>
      <c r="BB10" s="47">
        <f>データ!X6</f>
        <v>5436.88</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9" t="s">
        <v>26</v>
      </c>
      <c r="BM14" s="40"/>
      <c r="BN14" s="40"/>
      <c r="BO14" s="40"/>
      <c r="BP14" s="40"/>
      <c r="BQ14" s="40"/>
      <c r="BR14" s="40"/>
      <c r="BS14" s="40"/>
      <c r="BT14" s="40"/>
      <c r="BU14" s="40"/>
      <c r="BV14" s="40"/>
      <c r="BW14" s="40"/>
      <c r="BX14" s="40"/>
      <c r="BY14" s="40"/>
      <c r="BZ14" s="41"/>
    </row>
    <row r="15" spans="1:78" ht="13.5" customHeight="1" x14ac:dyDescent="0.2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117</v>
      </c>
      <c r="BM16" s="63"/>
      <c r="BN16" s="63"/>
      <c r="BO16" s="63"/>
      <c r="BP16" s="63"/>
      <c r="BQ16" s="63"/>
      <c r="BR16" s="63"/>
      <c r="BS16" s="63"/>
      <c r="BT16" s="63"/>
      <c r="BU16" s="63"/>
      <c r="BV16" s="63"/>
      <c r="BW16" s="63"/>
      <c r="BX16" s="63"/>
      <c r="BY16" s="63"/>
      <c r="BZ16" s="64"/>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3"/>
      <c r="BN17" s="63"/>
      <c r="BO17" s="63"/>
      <c r="BP17" s="63"/>
      <c r="BQ17" s="63"/>
      <c r="BR17" s="63"/>
      <c r="BS17" s="63"/>
      <c r="BT17" s="63"/>
      <c r="BU17" s="63"/>
      <c r="BV17" s="63"/>
      <c r="BW17" s="63"/>
      <c r="BX17" s="63"/>
      <c r="BY17" s="63"/>
      <c r="BZ17" s="64"/>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3"/>
      <c r="BN18" s="63"/>
      <c r="BO18" s="63"/>
      <c r="BP18" s="63"/>
      <c r="BQ18" s="63"/>
      <c r="BR18" s="63"/>
      <c r="BS18" s="63"/>
      <c r="BT18" s="63"/>
      <c r="BU18" s="63"/>
      <c r="BV18" s="63"/>
      <c r="BW18" s="63"/>
      <c r="BX18" s="63"/>
      <c r="BY18" s="63"/>
      <c r="BZ18" s="64"/>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3"/>
      <c r="BN19" s="63"/>
      <c r="BO19" s="63"/>
      <c r="BP19" s="63"/>
      <c r="BQ19" s="63"/>
      <c r="BR19" s="63"/>
      <c r="BS19" s="63"/>
      <c r="BT19" s="63"/>
      <c r="BU19" s="63"/>
      <c r="BV19" s="63"/>
      <c r="BW19" s="63"/>
      <c r="BX19" s="63"/>
      <c r="BY19" s="63"/>
      <c r="BZ19" s="64"/>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3"/>
      <c r="BN20" s="63"/>
      <c r="BO20" s="63"/>
      <c r="BP20" s="63"/>
      <c r="BQ20" s="63"/>
      <c r="BR20" s="63"/>
      <c r="BS20" s="63"/>
      <c r="BT20" s="63"/>
      <c r="BU20" s="63"/>
      <c r="BV20" s="63"/>
      <c r="BW20" s="63"/>
      <c r="BX20" s="63"/>
      <c r="BY20" s="63"/>
      <c r="BZ20" s="64"/>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3"/>
      <c r="BN21" s="63"/>
      <c r="BO21" s="63"/>
      <c r="BP21" s="63"/>
      <c r="BQ21" s="63"/>
      <c r="BR21" s="63"/>
      <c r="BS21" s="63"/>
      <c r="BT21" s="63"/>
      <c r="BU21" s="63"/>
      <c r="BV21" s="63"/>
      <c r="BW21" s="63"/>
      <c r="BX21" s="63"/>
      <c r="BY21" s="63"/>
      <c r="BZ21" s="64"/>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3"/>
      <c r="BN22" s="63"/>
      <c r="BO22" s="63"/>
      <c r="BP22" s="63"/>
      <c r="BQ22" s="63"/>
      <c r="BR22" s="63"/>
      <c r="BS22" s="63"/>
      <c r="BT22" s="63"/>
      <c r="BU22" s="63"/>
      <c r="BV22" s="63"/>
      <c r="BW22" s="63"/>
      <c r="BX22" s="63"/>
      <c r="BY22" s="63"/>
      <c r="BZ22" s="64"/>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3"/>
      <c r="BN23" s="63"/>
      <c r="BO23" s="63"/>
      <c r="BP23" s="63"/>
      <c r="BQ23" s="63"/>
      <c r="BR23" s="63"/>
      <c r="BS23" s="63"/>
      <c r="BT23" s="63"/>
      <c r="BU23" s="63"/>
      <c r="BV23" s="63"/>
      <c r="BW23" s="63"/>
      <c r="BX23" s="63"/>
      <c r="BY23" s="63"/>
      <c r="BZ23" s="64"/>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3"/>
      <c r="BN24" s="63"/>
      <c r="BO24" s="63"/>
      <c r="BP24" s="63"/>
      <c r="BQ24" s="63"/>
      <c r="BR24" s="63"/>
      <c r="BS24" s="63"/>
      <c r="BT24" s="63"/>
      <c r="BU24" s="63"/>
      <c r="BV24" s="63"/>
      <c r="BW24" s="63"/>
      <c r="BX24" s="63"/>
      <c r="BY24" s="63"/>
      <c r="BZ24" s="64"/>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3"/>
      <c r="BN25" s="63"/>
      <c r="BO25" s="63"/>
      <c r="BP25" s="63"/>
      <c r="BQ25" s="63"/>
      <c r="BR25" s="63"/>
      <c r="BS25" s="63"/>
      <c r="BT25" s="63"/>
      <c r="BU25" s="63"/>
      <c r="BV25" s="63"/>
      <c r="BW25" s="63"/>
      <c r="BX25" s="63"/>
      <c r="BY25" s="63"/>
      <c r="BZ25" s="64"/>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3"/>
      <c r="BN26" s="63"/>
      <c r="BO26" s="63"/>
      <c r="BP26" s="63"/>
      <c r="BQ26" s="63"/>
      <c r="BR26" s="63"/>
      <c r="BS26" s="63"/>
      <c r="BT26" s="63"/>
      <c r="BU26" s="63"/>
      <c r="BV26" s="63"/>
      <c r="BW26" s="63"/>
      <c r="BX26" s="63"/>
      <c r="BY26" s="63"/>
      <c r="BZ26" s="64"/>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3"/>
      <c r="BN27" s="63"/>
      <c r="BO27" s="63"/>
      <c r="BP27" s="63"/>
      <c r="BQ27" s="63"/>
      <c r="BR27" s="63"/>
      <c r="BS27" s="63"/>
      <c r="BT27" s="63"/>
      <c r="BU27" s="63"/>
      <c r="BV27" s="63"/>
      <c r="BW27" s="63"/>
      <c r="BX27" s="63"/>
      <c r="BY27" s="63"/>
      <c r="BZ27" s="64"/>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3"/>
      <c r="BN28" s="63"/>
      <c r="BO28" s="63"/>
      <c r="BP28" s="63"/>
      <c r="BQ28" s="63"/>
      <c r="BR28" s="63"/>
      <c r="BS28" s="63"/>
      <c r="BT28" s="63"/>
      <c r="BU28" s="63"/>
      <c r="BV28" s="63"/>
      <c r="BW28" s="63"/>
      <c r="BX28" s="63"/>
      <c r="BY28" s="63"/>
      <c r="BZ28" s="64"/>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3"/>
      <c r="BN29" s="63"/>
      <c r="BO29" s="63"/>
      <c r="BP29" s="63"/>
      <c r="BQ29" s="63"/>
      <c r="BR29" s="63"/>
      <c r="BS29" s="63"/>
      <c r="BT29" s="63"/>
      <c r="BU29" s="63"/>
      <c r="BV29" s="63"/>
      <c r="BW29" s="63"/>
      <c r="BX29" s="63"/>
      <c r="BY29" s="63"/>
      <c r="BZ29" s="64"/>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3"/>
      <c r="BN30" s="63"/>
      <c r="BO30" s="63"/>
      <c r="BP30" s="63"/>
      <c r="BQ30" s="63"/>
      <c r="BR30" s="63"/>
      <c r="BS30" s="63"/>
      <c r="BT30" s="63"/>
      <c r="BU30" s="63"/>
      <c r="BV30" s="63"/>
      <c r="BW30" s="63"/>
      <c r="BX30" s="63"/>
      <c r="BY30" s="63"/>
      <c r="BZ30" s="64"/>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3"/>
      <c r="BN31" s="63"/>
      <c r="BO31" s="63"/>
      <c r="BP31" s="63"/>
      <c r="BQ31" s="63"/>
      <c r="BR31" s="63"/>
      <c r="BS31" s="63"/>
      <c r="BT31" s="63"/>
      <c r="BU31" s="63"/>
      <c r="BV31" s="63"/>
      <c r="BW31" s="63"/>
      <c r="BX31" s="63"/>
      <c r="BY31" s="63"/>
      <c r="BZ31" s="64"/>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3"/>
      <c r="BN32" s="63"/>
      <c r="BO32" s="63"/>
      <c r="BP32" s="63"/>
      <c r="BQ32" s="63"/>
      <c r="BR32" s="63"/>
      <c r="BS32" s="63"/>
      <c r="BT32" s="63"/>
      <c r="BU32" s="63"/>
      <c r="BV32" s="63"/>
      <c r="BW32" s="63"/>
      <c r="BX32" s="63"/>
      <c r="BY32" s="63"/>
      <c r="BZ32" s="64"/>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3"/>
      <c r="BN33" s="63"/>
      <c r="BO33" s="63"/>
      <c r="BP33" s="63"/>
      <c r="BQ33" s="63"/>
      <c r="BR33" s="63"/>
      <c r="BS33" s="63"/>
      <c r="BT33" s="63"/>
      <c r="BU33" s="63"/>
      <c r="BV33" s="63"/>
      <c r="BW33" s="63"/>
      <c r="BX33" s="63"/>
      <c r="BY33" s="63"/>
      <c r="BZ33" s="64"/>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3"/>
      <c r="BN34" s="63"/>
      <c r="BO34" s="63"/>
      <c r="BP34" s="63"/>
      <c r="BQ34" s="63"/>
      <c r="BR34" s="63"/>
      <c r="BS34" s="63"/>
      <c r="BT34" s="63"/>
      <c r="BU34" s="63"/>
      <c r="BV34" s="63"/>
      <c r="BW34" s="63"/>
      <c r="BX34" s="63"/>
      <c r="BY34" s="63"/>
      <c r="BZ34" s="64"/>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3"/>
      <c r="BN35" s="63"/>
      <c r="BO35" s="63"/>
      <c r="BP35" s="63"/>
      <c r="BQ35" s="63"/>
      <c r="BR35" s="63"/>
      <c r="BS35" s="63"/>
      <c r="BT35" s="63"/>
      <c r="BU35" s="63"/>
      <c r="BV35" s="63"/>
      <c r="BW35" s="63"/>
      <c r="BX35" s="63"/>
      <c r="BY35" s="63"/>
      <c r="BZ35" s="64"/>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3"/>
      <c r="BN36" s="63"/>
      <c r="BO36" s="63"/>
      <c r="BP36" s="63"/>
      <c r="BQ36" s="63"/>
      <c r="BR36" s="63"/>
      <c r="BS36" s="63"/>
      <c r="BT36" s="63"/>
      <c r="BU36" s="63"/>
      <c r="BV36" s="63"/>
      <c r="BW36" s="63"/>
      <c r="BX36" s="63"/>
      <c r="BY36" s="63"/>
      <c r="BZ36" s="64"/>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3"/>
      <c r="BN37" s="63"/>
      <c r="BO37" s="63"/>
      <c r="BP37" s="63"/>
      <c r="BQ37" s="63"/>
      <c r="BR37" s="63"/>
      <c r="BS37" s="63"/>
      <c r="BT37" s="63"/>
      <c r="BU37" s="63"/>
      <c r="BV37" s="63"/>
      <c r="BW37" s="63"/>
      <c r="BX37" s="63"/>
      <c r="BY37" s="63"/>
      <c r="BZ37" s="64"/>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3"/>
      <c r="BN38" s="63"/>
      <c r="BO38" s="63"/>
      <c r="BP38" s="63"/>
      <c r="BQ38" s="63"/>
      <c r="BR38" s="63"/>
      <c r="BS38" s="63"/>
      <c r="BT38" s="63"/>
      <c r="BU38" s="63"/>
      <c r="BV38" s="63"/>
      <c r="BW38" s="63"/>
      <c r="BX38" s="63"/>
      <c r="BY38" s="63"/>
      <c r="BZ38" s="64"/>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3"/>
      <c r="BN39" s="63"/>
      <c r="BO39" s="63"/>
      <c r="BP39" s="63"/>
      <c r="BQ39" s="63"/>
      <c r="BR39" s="63"/>
      <c r="BS39" s="63"/>
      <c r="BT39" s="63"/>
      <c r="BU39" s="63"/>
      <c r="BV39" s="63"/>
      <c r="BW39" s="63"/>
      <c r="BX39" s="63"/>
      <c r="BY39" s="63"/>
      <c r="BZ39" s="64"/>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3"/>
      <c r="BN40" s="63"/>
      <c r="BO40" s="63"/>
      <c r="BP40" s="63"/>
      <c r="BQ40" s="63"/>
      <c r="BR40" s="63"/>
      <c r="BS40" s="63"/>
      <c r="BT40" s="63"/>
      <c r="BU40" s="63"/>
      <c r="BV40" s="63"/>
      <c r="BW40" s="63"/>
      <c r="BX40" s="63"/>
      <c r="BY40" s="63"/>
      <c r="BZ40" s="64"/>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3"/>
      <c r="BN41" s="63"/>
      <c r="BO41" s="63"/>
      <c r="BP41" s="63"/>
      <c r="BQ41" s="63"/>
      <c r="BR41" s="63"/>
      <c r="BS41" s="63"/>
      <c r="BT41" s="63"/>
      <c r="BU41" s="63"/>
      <c r="BV41" s="63"/>
      <c r="BW41" s="63"/>
      <c r="BX41" s="63"/>
      <c r="BY41" s="63"/>
      <c r="BZ41" s="64"/>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3"/>
      <c r="BN42" s="63"/>
      <c r="BO42" s="63"/>
      <c r="BP42" s="63"/>
      <c r="BQ42" s="63"/>
      <c r="BR42" s="63"/>
      <c r="BS42" s="63"/>
      <c r="BT42" s="63"/>
      <c r="BU42" s="63"/>
      <c r="BV42" s="63"/>
      <c r="BW42" s="63"/>
      <c r="BX42" s="63"/>
      <c r="BY42" s="63"/>
      <c r="BZ42" s="64"/>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3"/>
      <c r="BN43" s="63"/>
      <c r="BO43" s="63"/>
      <c r="BP43" s="63"/>
      <c r="BQ43" s="63"/>
      <c r="BR43" s="63"/>
      <c r="BS43" s="63"/>
      <c r="BT43" s="63"/>
      <c r="BU43" s="63"/>
      <c r="BV43" s="63"/>
      <c r="BW43" s="63"/>
      <c r="BX43" s="63"/>
      <c r="BY43" s="63"/>
      <c r="BZ43" s="64"/>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9" t="s">
        <v>27</v>
      </c>
      <c r="BM45" s="40"/>
      <c r="BN45" s="40"/>
      <c r="BO45" s="40"/>
      <c r="BP45" s="40"/>
      <c r="BQ45" s="40"/>
      <c r="BR45" s="40"/>
      <c r="BS45" s="40"/>
      <c r="BT45" s="40"/>
      <c r="BU45" s="40"/>
      <c r="BV45" s="40"/>
      <c r="BW45" s="40"/>
      <c r="BX45" s="40"/>
      <c r="BY45" s="40"/>
      <c r="BZ45" s="41"/>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2"/>
      <c r="BM46" s="43"/>
      <c r="BN46" s="43"/>
      <c r="BO46" s="43"/>
      <c r="BP46" s="43"/>
      <c r="BQ46" s="43"/>
      <c r="BR46" s="43"/>
      <c r="BS46" s="43"/>
      <c r="BT46" s="43"/>
      <c r="BU46" s="43"/>
      <c r="BV46" s="43"/>
      <c r="BW46" s="43"/>
      <c r="BX46" s="43"/>
      <c r="BY46" s="43"/>
      <c r="BZ46" s="44"/>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2"/>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2"/>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2"/>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2"/>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2"/>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2"/>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2"/>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2"/>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2"/>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2"/>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2"/>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2"/>
      <c r="BM59" s="30"/>
      <c r="BN59" s="30"/>
      <c r="BO59" s="30"/>
      <c r="BP59" s="30"/>
      <c r="BQ59" s="30"/>
      <c r="BR59" s="30"/>
      <c r="BS59" s="30"/>
      <c r="BT59" s="30"/>
      <c r="BU59" s="30"/>
      <c r="BV59" s="30"/>
      <c r="BW59" s="30"/>
      <c r="BX59" s="30"/>
      <c r="BY59" s="30"/>
      <c r="BZ59" s="31"/>
    </row>
    <row r="60" spans="1:78" ht="13.5" customHeight="1" x14ac:dyDescent="0.25">
      <c r="A60" s="2"/>
      <c r="B60" s="36" t="s">
        <v>28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32"/>
      <c r="BM60" s="30"/>
      <c r="BN60" s="30"/>
      <c r="BO60" s="30"/>
      <c r="BP60" s="30"/>
      <c r="BQ60" s="30"/>
      <c r="BR60" s="30"/>
      <c r="BS60" s="30"/>
      <c r="BT60" s="30"/>
      <c r="BU60" s="30"/>
      <c r="BV60" s="30"/>
      <c r="BW60" s="30"/>
      <c r="BX60" s="30"/>
      <c r="BY60" s="30"/>
      <c r="BZ60" s="31"/>
    </row>
    <row r="61" spans="1:78" ht="13.5" customHeight="1" x14ac:dyDescent="0.2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32"/>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2"/>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9" t="s">
        <v>29</v>
      </c>
      <c r="BM64" s="40"/>
      <c r="BN64" s="40"/>
      <c r="BO64" s="40"/>
      <c r="BP64" s="40"/>
      <c r="BQ64" s="40"/>
      <c r="BR64" s="40"/>
      <c r="BS64" s="40"/>
      <c r="BT64" s="40"/>
      <c r="BU64" s="40"/>
      <c r="BV64" s="40"/>
      <c r="BW64" s="40"/>
      <c r="BX64" s="40"/>
      <c r="BY64" s="40"/>
      <c r="BZ64" s="41"/>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2"/>
      <c r="BM65" s="43"/>
      <c r="BN65" s="43"/>
      <c r="BO65" s="43"/>
      <c r="BP65" s="43"/>
      <c r="BQ65" s="43"/>
      <c r="BR65" s="43"/>
      <c r="BS65" s="43"/>
      <c r="BT65" s="43"/>
      <c r="BU65" s="43"/>
      <c r="BV65" s="43"/>
      <c r="BW65" s="43"/>
      <c r="BX65" s="43"/>
      <c r="BY65" s="43"/>
      <c r="BZ65" s="44"/>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2" t="s">
        <v>116</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2"/>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2"/>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2"/>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2"/>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2"/>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2"/>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2"/>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2"/>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2"/>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2"/>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2"/>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2"/>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2"/>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2"/>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2"/>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2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HxvBCaZORA7I8X1eIhR6b2nNWRT5RepRGx7XMFt0/NuQDE7G5XUruuzhtcY8Fddfr1PfW/FiiSvuFvBB37gHg==" saltValue="ZO2hS21fJG8862IUALrr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9218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28</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5">
      <c r="A4" s="14" t="s">
        <v>54</v>
      </c>
      <c r="B4" s="16"/>
      <c r="C4" s="16"/>
      <c r="D4" s="16"/>
      <c r="E4" s="16"/>
      <c r="F4" s="16"/>
      <c r="G4" s="16"/>
      <c r="H4" s="83"/>
      <c r="I4" s="84"/>
      <c r="J4" s="84"/>
      <c r="K4" s="84"/>
      <c r="L4" s="84"/>
      <c r="M4" s="84"/>
      <c r="N4" s="84"/>
      <c r="O4" s="84"/>
      <c r="P4" s="84"/>
      <c r="Q4" s="84"/>
      <c r="R4" s="84"/>
      <c r="S4" s="84"/>
      <c r="T4" s="84"/>
      <c r="U4" s="84"/>
      <c r="V4" s="84"/>
      <c r="W4" s="84"/>
      <c r="X4" s="85"/>
      <c r="Y4" s="79" t="s">
        <v>55</v>
      </c>
      <c r="Z4" s="79"/>
      <c r="AA4" s="79"/>
      <c r="AB4" s="79"/>
      <c r="AC4" s="79"/>
      <c r="AD4" s="79"/>
      <c r="AE4" s="79"/>
      <c r="AF4" s="79"/>
      <c r="AG4" s="79"/>
      <c r="AH4" s="79"/>
      <c r="AI4" s="79"/>
      <c r="AJ4" s="79" t="s">
        <v>56</v>
      </c>
      <c r="AK4" s="79"/>
      <c r="AL4" s="79"/>
      <c r="AM4" s="79"/>
      <c r="AN4" s="79"/>
      <c r="AO4" s="79"/>
      <c r="AP4" s="79"/>
      <c r="AQ4" s="79"/>
      <c r="AR4" s="79"/>
      <c r="AS4" s="79"/>
      <c r="AT4" s="79"/>
      <c r="AU4" s="79" t="s">
        <v>57</v>
      </c>
      <c r="AV4" s="79"/>
      <c r="AW4" s="79"/>
      <c r="AX4" s="79"/>
      <c r="AY4" s="79"/>
      <c r="AZ4" s="79"/>
      <c r="BA4" s="79"/>
      <c r="BB4" s="79"/>
      <c r="BC4" s="79"/>
      <c r="BD4" s="79"/>
      <c r="BE4" s="79"/>
      <c r="BF4" s="79" t="s">
        <v>58</v>
      </c>
      <c r="BG4" s="79"/>
      <c r="BH4" s="79"/>
      <c r="BI4" s="79"/>
      <c r="BJ4" s="79"/>
      <c r="BK4" s="79"/>
      <c r="BL4" s="79"/>
      <c r="BM4" s="79"/>
      <c r="BN4" s="79"/>
      <c r="BO4" s="79"/>
      <c r="BP4" s="79"/>
      <c r="BQ4" s="79" t="s">
        <v>59</v>
      </c>
      <c r="BR4" s="79"/>
      <c r="BS4" s="79"/>
      <c r="BT4" s="79"/>
      <c r="BU4" s="79"/>
      <c r="BV4" s="79"/>
      <c r="BW4" s="79"/>
      <c r="BX4" s="79"/>
      <c r="BY4" s="79"/>
      <c r="BZ4" s="79"/>
      <c r="CA4" s="79"/>
      <c r="CB4" s="79" t="s">
        <v>60</v>
      </c>
      <c r="CC4" s="79"/>
      <c r="CD4" s="79"/>
      <c r="CE4" s="79"/>
      <c r="CF4" s="79"/>
      <c r="CG4" s="79"/>
      <c r="CH4" s="79"/>
      <c r="CI4" s="79"/>
      <c r="CJ4" s="79"/>
      <c r="CK4" s="79"/>
      <c r="CL4" s="79"/>
      <c r="CM4" s="79" t="s">
        <v>61</v>
      </c>
      <c r="CN4" s="79"/>
      <c r="CO4" s="79"/>
      <c r="CP4" s="79"/>
      <c r="CQ4" s="79"/>
      <c r="CR4" s="79"/>
      <c r="CS4" s="79"/>
      <c r="CT4" s="79"/>
      <c r="CU4" s="79"/>
      <c r="CV4" s="79"/>
      <c r="CW4" s="79"/>
      <c r="CX4" s="79" t="s">
        <v>62</v>
      </c>
      <c r="CY4" s="79"/>
      <c r="CZ4" s="79"/>
      <c r="DA4" s="79"/>
      <c r="DB4" s="79"/>
      <c r="DC4" s="79"/>
      <c r="DD4" s="79"/>
      <c r="DE4" s="79"/>
      <c r="DF4" s="79"/>
      <c r="DG4" s="79"/>
      <c r="DH4" s="79"/>
      <c r="DI4" s="79" t="s">
        <v>63</v>
      </c>
      <c r="DJ4" s="79"/>
      <c r="DK4" s="79"/>
      <c r="DL4" s="79"/>
      <c r="DM4" s="79"/>
      <c r="DN4" s="79"/>
      <c r="DO4" s="79"/>
      <c r="DP4" s="79"/>
      <c r="DQ4" s="79"/>
      <c r="DR4" s="79"/>
      <c r="DS4" s="79"/>
      <c r="DT4" s="79" t="s">
        <v>64</v>
      </c>
      <c r="DU4" s="79"/>
      <c r="DV4" s="79"/>
      <c r="DW4" s="79"/>
      <c r="DX4" s="79"/>
      <c r="DY4" s="79"/>
      <c r="DZ4" s="79"/>
      <c r="EA4" s="79"/>
      <c r="EB4" s="79"/>
      <c r="EC4" s="79"/>
      <c r="ED4" s="79"/>
      <c r="EE4" s="79" t="s">
        <v>65</v>
      </c>
      <c r="EF4" s="79"/>
      <c r="EG4" s="79"/>
      <c r="EH4" s="79"/>
      <c r="EI4" s="79"/>
      <c r="EJ4" s="79"/>
      <c r="EK4" s="79"/>
      <c r="EL4" s="79"/>
      <c r="EM4" s="79"/>
      <c r="EN4" s="79"/>
      <c r="EO4" s="79"/>
    </row>
    <row r="5" spans="1:148" x14ac:dyDescent="0.2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5">
      <c r="A6" s="14" t="s">
        <v>94</v>
      </c>
      <c r="B6" s="19">
        <f>B7</f>
        <v>2021</v>
      </c>
      <c r="C6" s="19">
        <f t="shared" ref="C6:X6" si="3">C7</f>
        <v>232327</v>
      </c>
      <c r="D6" s="19">
        <f t="shared" si="3"/>
        <v>46</v>
      </c>
      <c r="E6" s="19">
        <f t="shared" si="3"/>
        <v>17</v>
      </c>
      <c r="F6" s="19">
        <f t="shared" si="3"/>
        <v>1</v>
      </c>
      <c r="G6" s="19">
        <f t="shared" si="3"/>
        <v>0</v>
      </c>
      <c r="H6" s="19" t="str">
        <f t="shared" si="3"/>
        <v>愛知県　愛西市</v>
      </c>
      <c r="I6" s="19" t="str">
        <f t="shared" si="3"/>
        <v>法適用</v>
      </c>
      <c r="J6" s="19" t="str">
        <f t="shared" si="3"/>
        <v>下水道事業</v>
      </c>
      <c r="K6" s="19" t="str">
        <f t="shared" si="3"/>
        <v>公共下水道</v>
      </c>
      <c r="L6" s="19" t="str">
        <f t="shared" si="3"/>
        <v>Cb3</v>
      </c>
      <c r="M6" s="19" t="str">
        <f t="shared" si="3"/>
        <v>非設置</v>
      </c>
      <c r="N6" s="20" t="str">
        <f t="shared" si="3"/>
        <v>-</v>
      </c>
      <c r="O6" s="20">
        <f t="shared" si="3"/>
        <v>46.1</v>
      </c>
      <c r="P6" s="20">
        <f t="shared" si="3"/>
        <v>35.54</v>
      </c>
      <c r="Q6" s="20">
        <f t="shared" si="3"/>
        <v>90.12</v>
      </c>
      <c r="R6" s="20">
        <f t="shared" si="3"/>
        <v>3300</v>
      </c>
      <c r="S6" s="20">
        <f t="shared" si="3"/>
        <v>62112</v>
      </c>
      <c r="T6" s="20">
        <f t="shared" si="3"/>
        <v>66.680000000000007</v>
      </c>
      <c r="U6" s="20">
        <f t="shared" si="3"/>
        <v>931.49</v>
      </c>
      <c r="V6" s="20">
        <f t="shared" si="3"/>
        <v>21965</v>
      </c>
      <c r="W6" s="20">
        <f t="shared" si="3"/>
        <v>4.04</v>
      </c>
      <c r="X6" s="20">
        <f t="shared" si="3"/>
        <v>5436.88</v>
      </c>
      <c r="Y6" s="21" t="str">
        <f>IF(Y7="",NA(),Y7)</f>
        <v>-</v>
      </c>
      <c r="Z6" s="21" t="str">
        <f t="shared" ref="Z6:AH6" si="4">IF(Z7="",NA(),Z7)</f>
        <v>-</v>
      </c>
      <c r="AA6" s="21">
        <f t="shared" si="4"/>
        <v>112.12</v>
      </c>
      <c r="AB6" s="21">
        <f t="shared" si="4"/>
        <v>114.81</v>
      </c>
      <c r="AC6" s="21">
        <f t="shared" si="4"/>
        <v>115.21</v>
      </c>
      <c r="AD6" s="21" t="str">
        <f t="shared" si="4"/>
        <v>-</v>
      </c>
      <c r="AE6" s="21" t="str">
        <f t="shared" si="4"/>
        <v>-</v>
      </c>
      <c r="AF6" s="21">
        <f t="shared" si="4"/>
        <v>101.29</v>
      </c>
      <c r="AG6" s="21">
        <f t="shared" si="4"/>
        <v>105.2</v>
      </c>
      <c r="AH6" s="21">
        <f t="shared" si="4"/>
        <v>102.6</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46.03</v>
      </c>
      <c r="AR6" s="21">
        <f t="shared" si="5"/>
        <v>47.88</v>
      </c>
      <c r="AS6" s="21">
        <f t="shared" si="5"/>
        <v>55.31</v>
      </c>
      <c r="AT6" s="20" t="str">
        <f>IF(AT7="","",IF(AT7="-","【-】","【"&amp;SUBSTITUTE(TEXT(AT7,"#,##0.00"),"-","△")&amp;"】"))</f>
        <v>【3.09】</v>
      </c>
      <c r="AU6" s="21" t="str">
        <f>IF(AU7="",NA(),AU7)</f>
        <v>-</v>
      </c>
      <c r="AV6" s="21" t="str">
        <f t="shared" ref="AV6:BD6" si="6">IF(AV7="",NA(),AV7)</f>
        <v>-</v>
      </c>
      <c r="AW6" s="21">
        <f t="shared" si="6"/>
        <v>157.54</v>
      </c>
      <c r="AX6" s="21">
        <f t="shared" si="6"/>
        <v>169.05</v>
      </c>
      <c r="AY6" s="21">
        <f t="shared" si="6"/>
        <v>141.91999999999999</v>
      </c>
      <c r="AZ6" s="21" t="str">
        <f t="shared" si="6"/>
        <v>-</v>
      </c>
      <c r="BA6" s="21" t="str">
        <f t="shared" si="6"/>
        <v>-</v>
      </c>
      <c r="BB6" s="21">
        <f t="shared" si="6"/>
        <v>159.65</v>
      </c>
      <c r="BC6" s="21">
        <f t="shared" si="6"/>
        <v>151.49</v>
      </c>
      <c r="BD6" s="21">
        <f t="shared" si="6"/>
        <v>123.63</v>
      </c>
      <c r="BE6" s="20" t="str">
        <f>IF(BE7="","",IF(BE7="-","【-】","【"&amp;SUBSTITUTE(TEXT(BE7,"#,##0.00"),"-","△")&amp;"】"))</f>
        <v>【71.39】</v>
      </c>
      <c r="BF6" s="21" t="str">
        <f>IF(BF7="",NA(),BF7)</f>
        <v>-</v>
      </c>
      <c r="BG6" s="21" t="str">
        <f t="shared" ref="BG6:BO6" si="7">IF(BG7="",NA(),BG7)</f>
        <v>-</v>
      </c>
      <c r="BH6" s="21">
        <f t="shared" si="7"/>
        <v>5176.32</v>
      </c>
      <c r="BI6" s="21">
        <f t="shared" si="7"/>
        <v>4964.92</v>
      </c>
      <c r="BJ6" s="21">
        <f t="shared" si="7"/>
        <v>4796.46</v>
      </c>
      <c r="BK6" s="21" t="str">
        <f t="shared" si="7"/>
        <v>-</v>
      </c>
      <c r="BL6" s="21" t="str">
        <f t="shared" si="7"/>
        <v>-</v>
      </c>
      <c r="BM6" s="21">
        <f t="shared" si="7"/>
        <v>2154.8200000000002</v>
      </c>
      <c r="BN6" s="21">
        <f t="shared" si="7"/>
        <v>2103.92</v>
      </c>
      <c r="BO6" s="21">
        <f t="shared" si="7"/>
        <v>2411.29</v>
      </c>
      <c r="BP6" s="20" t="str">
        <f>IF(BP7="","",IF(BP7="-","【-】","【"&amp;SUBSTITUTE(TEXT(BP7,"#,##0.00"),"-","△")&amp;"】"))</f>
        <v>【669.12】</v>
      </c>
      <c r="BQ6" s="21" t="str">
        <f>IF(BQ7="",NA(),BQ7)</f>
        <v>-</v>
      </c>
      <c r="BR6" s="21" t="str">
        <f t="shared" ref="BR6:BZ6" si="8">IF(BR7="",NA(),BR7)</f>
        <v>-</v>
      </c>
      <c r="BS6" s="21">
        <f t="shared" si="8"/>
        <v>80.06</v>
      </c>
      <c r="BT6" s="21">
        <f t="shared" si="8"/>
        <v>91.14</v>
      </c>
      <c r="BU6" s="21">
        <f t="shared" si="8"/>
        <v>99.11</v>
      </c>
      <c r="BV6" s="21" t="str">
        <f t="shared" si="8"/>
        <v>-</v>
      </c>
      <c r="BW6" s="21" t="str">
        <f t="shared" si="8"/>
        <v>-</v>
      </c>
      <c r="BX6" s="21">
        <f t="shared" si="8"/>
        <v>73.63</v>
      </c>
      <c r="BY6" s="21">
        <f t="shared" si="8"/>
        <v>83.47</v>
      </c>
      <c r="BZ6" s="21">
        <f t="shared" si="8"/>
        <v>79.77</v>
      </c>
      <c r="CA6" s="20" t="str">
        <f>IF(CA7="","",IF(CA7="-","【-】","【"&amp;SUBSTITUTE(TEXT(CA7,"#,##0.00"),"-","△")&amp;"】"))</f>
        <v>【99.73】</v>
      </c>
      <c r="CB6" s="21" t="str">
        <f>IF(CB7="",NA(),CB7)</f>
        <v>-</v>
      </c>
      <c r="CC6" s="21" t="str">
        <f t="shared" ref="CC6:CK6" si="9">IF(CC7="",NA(),CC7)</f>
        <v>-</v>
      </c>
      <c r="CD6" s="21">
        <f t="shared" si="9"/>
        <v>201.04</v>
      </c>
      <c r="CE6" s="21">
        <f t="shared" si="9"/>
        <v>175.9</v>
      </c>
      <c r="CF6" s="21">
        <f t="shared" si="9"/>
        <v>164.19</v>
      </c>
      <c r="CG6" s="21" t="str">
        <f t="shared" si="9"/>
        <v>-</v>
      </c>
      <c r="CH6" s="21" t="str">
        <f t="shared" si="9"/>
        <v>-</v>
      </c>
      <c r="CI6" s="21">
        <f t="shared" si="9"/>
        <v>193.18</v>
      </c>
      <c r="CJ6" s="21">
        <f t="shared" si="9"/>
        <v>171.43</v>
      </c>
      <c r="CK6" s="21">
        <f t="shared" si="9"/>
        <v>181.45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41.81</v>
      </c>
      <c r="CU6" s="21">
        <f t="shared" si="10"/>
        <v>44.35</v>
      </c>
      <c r="CV6" s="21">
        <f t="shared" si="10"/>
        <v>45.46</v>
      </c>
      <c r="CW6" s="20" t="str">
        <f>IF(CW7="","",IF(CW7="-","【-】","【"&amp;SUBSTITUTE(TEXT(CW7,"#,##0.00"),"-","△")&amp;"】"))</f>
        <v>【59.99】</v>
      </c>
      <c r="CX6" s="21" t="str">
        <f>IF(CX7="",NA(),CX7)</f>
        <v>-</v>
      </c>
      <c r="CY6" s="21" t="str">
        <f t="shared" ref="CY6:DG6" si="11">IF(CY7="",NA(),CY7)</f>
        <v>-</v>
      </c>
      <c r="CZ6" s="21">
        <f t="shared" si="11"/>
        <v>59.68</v>
      </c>
      <c r="DA6" s="21">
        <f t="shared" si="11"/>
        <v>57.71</v>
      </c>
      <c r="DB6" s="21">
        <f t="shared" si="11"/>
        <v>59.32</v>
      </c>
      <c r="DC6" s="21" t="str">
        <f t="shared" si="11"/>
        <v>-</v>
      </c>
      <c r="DD6" s="21" t="str">
        <f t="shared" si="11"/>
        <v>-</v>
      </c>
      <c r="DE6" s="21">
        <f t="shared" si="11"/>
        <v>63.54</v>
      </c>
      <c r="DF6" s="21">
        <f t="shared" si="11"/>
        <v>63.65</v>
      </c>
      <c r="DG6" s="21">
        <f t="shared" si="11"/>
        <v>62.48</v>
      </c>
      <c r="DH6" s="20" t="str">
        <f>IF(DH7="","",IF(DH7="-","【-】","【"&amp;SUBSTITUTE(TEXT(DH7,"#,##0.00"),"-","△")&amp;"】"))</f>
        <v>【95.72】</v>
      </c>
      <c r="DI6" s="21" t="str">
        <f>IF(DI7="",NA(),DI7)</f>
        <v>-</v>
      </c>
      <c r="DJ6" s="21" t="str">
        <f t="shared" ref="DJ6:DR6" si="12">IF(DJ7="",NA(),DJ7)</f>
        <v>-</v>
      </c>
      <c r="DK6" s="21">
        <f t="shared" si="12"/>
        <v>2.13</v>
      </c>
      <c r="DL6" s="21">
        <f t="shared" si="12"/>
        <v>4.05</v>
      </c>
      <c r="DM6" s="21">
        <f t="shared" si="12"/>
        <v>5.87</v>
      </c>
      <c r="DN6" s="21" t="str">
        <f t="shared" si="12"/>
        <v>-</v>
      </c>
      <c r="DO6" s="21" t="str">
        <f t="shared" si="12"/>
        <v>-</v>
      </c>
      <c r="DP6" s="21">
        <f t="shared" si="12"/>
        <v>4.83</v>
      </c>
      <c r="DQ6" s="21">
        <f t="shared" si="12"/>
        <v>6.42</v>
      </c>
      <c r="DR6" s="21">
        <f t="shared" si="12"/>
        <v>8.2799999999999994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7.0000000000000007E-2</v>
      </c>
      <c r="EM6" s="21">
        <f t="shared" si="14"/>
        <v>0.03</v>
      </c>
      <c r="EN6" s="21">
        <f t="shared" si="14"/>
        <v>0.05</v>
      </c>
      <c r="EO6" s="20" t="str">
        <f>IF(EO7="","",IF(EO7="-","【-】","【"&amp;SUBSTITUTE(TEXT(EO7,"#,##0.00"),"-","△")&amp;"】"))</f>
        <v>【0.24】</v>
      </c>
    </row>
    <row r="7" spans="1:148" s="22" customFormat="1" x14ac:dyDescent="0.25">
      <c r="A7" s="14"/>
      <c r="B7" s="23">
        <v>2021</v>
      </c>
      <c r="C7" s="23">
        <v>232327</v>
      </c>
      <c r="D7" s="23">
        <v>46</v>
      </c>
      <c r="E7" s="23">
        <v>17</v>
      </c>
      <c r="F7" s="23">
        <v>1</v>
      </c>
      <c r="G7" s="23">
        <v>0</v>
      </c>
      <c r="H7" s="23" t="s">
        <v>95</v>
      </c>
      <c r="I7" s="23" t="s">
        <v>96</v>
      </c>
      <c r="J7" s="23" t="s">
        <v>97</v>
      </c>
      <c r="K7" s="23" t="s">
        <v>98</v>
      </c>
      <c r="L7" s="23" t="s">
        <v>99</v>
      </c>
      <c r="M7" s="23" t="s">
        <v>100</v>
      </c>
      <c r="N7" s="24" t="s">
        <v>101</v>
      </c>
      <c r="O7" s="24">
        <v>46.1</v>
      </c>
      <c r="P7" s="24">
        <v>35.54</v>
      </c>
      <c r="Q7" s="24">
        <v>90.12</v>
      </c>
      <c r="R7" s="24">
        <v>3300</v>
      </c>
      <c r="S7" s="24">
        <v>62112</v>
      </c>
      <c r="T7" s="24">
        <v>66.680000000000007</v>
      </c>
      <c r="U7" s="24">
        <v>931.49</v>
      </c>
      <c r="V7" s="24">
        <v>21965</v>
      </c>
      <c r="W7" s="24">
        <v>4.04</v>
      </c>
      <c r="X7" s="24">
        <v>5436.88</v>
      </c>
      <c r="Y7" s="24" t="s">
        <v>101</v>
      </c>
      <c r="Z7" s="24" t="s">
        <v>101</v>
      </c>
      <c r="AA7" s="24">
        <v>112.12</v>
      </c>
      <c r="AB7" s="24">
        <v>114.81</v>
      </c>
      <c r="AC7" s="24">
        <v>115.21</v>
      </c>
      <c r="AD7" s="24" t="s">
        <v>101</v>
      </c>
      <c r="AE7" s="24" t="s">
        <v>101</v>
      </c>
      <c r="AF7" s="24">
        <v>101.29</v>
      </c>
      <c r="AG7" s="24">
        <v>105.2</v>
      </c>
      <c r="AH7" s="24">
        <v>102.6</v>
      </c>
      <c r="AI7" s="24">
        <v>107.02</v>
      </c>
      <c r="AJ7" s="24" t="s">
        <v>101</v>
      </c>
      <c r="AK7" s="24" t="s">
        <v>101</v>
      </c>
      <c r="AL7" s="24">
        <v>0</v>
      </c>
      <c r="AM7" s="24">
        <v>0</v>
      </c>
      <c r="AN7" s="24">
        <v>0</v>
      </c>
      <c r="AO7" s="24" t="s">
        <v>101</v>
      </c>
      <c r="AP7" s="24" t="s">
        <v>101</v>
      </c>
      <c r="AQ7" s="24">
        <v>46.03</v>
      </c>
      <c r="AR7" s="24">
        <v>47.88</v>
      </c>
      <c r="AS7" s="24">
        <v>55.31</v>
      </c>
      <c r="AT7" s="24">
        <v>3.09</v>
      </c>
      <c r="AU7" s="24" t="s">
        <v>101</v>
      </c>
      <c r="AV7" s="24" t="s">
        <v>101</v>
      </c>
      <c r="AW7" s="24">
        <v>157.54</v>
      </c>
      <c r="AX7" s="24">
        <v>169.05</v>
      </c>
      <c r="AY7" s="24">
        <v>141.91999999999999</v>
      </c>
      <c r="AZ7" s="24" t="s">
        <v>101</v>
      </c>
      <c r="BA7" s="24" t="s">
        <v>101</v>
      </c>
      <c r="BB7" s="24">
        <v>159.65</v>
      </c>
      <c r="BC7" s="24">
        <v>151.49</v>
      </c>
      <c r="BD7" s="24">
        <v>123.63</v>
      </c>
      <c r="BE7" s="24">
        <v>71.39</v>
      </c>
      <c r="BF7" s="24" t="s">
        <v>101</v>
      </c>
      <c r="BG7" s="24" t="s">
        <v>101</v>
      </c>
      <c r="BH7" s="24">
        <v>5176.32</v>
      </c>
      <c r="BI7" s="24">
        <v>4964.92</v>
      </c>
      <c r="BJ7" s="24">
        <v>4796.46</v>
      </c>
      <c r="BK7" s="24" t="s">
        <v>101</v>
      </c>
      <c r="BL7" s="24" t="s">
        <v>101</v>
      </c>
      <c r="BM7" s="24">
        <v>2154.8200000000002</v>
      </c>
      <c r="BN7" s="24">
        <v>2103.92</v>
      </c>
      <c r="BO7" s="24">
        <v>2411.29</v>
      </c>
      <c r="BP7" s="24">
        <v>669.12</v>
      </c>
      <c r="BQ7" s="24" t="s">
        <v>101</v>
      </c>
      <c r="BR7" s="24" t="s">
        <v>101</v>
      </c>
      <c r="BS7" s="24">
        <v>80.06</v>
      </c>
      <c r="BT7" s="24">
        <v>91.14</v>
      </c>
      <c r="BU7" s="24">
        <v>99.11</v>
      </c>
      <c r="BV7" s="24" t="s">
        <v>101</v>
      </c>
      <c r="BW7" s="24" t="s">
        <v>101</v>
      </c>
      <c r="BX7" s="24">
        <v>73.63</v>
      </c>
      <c r="BY7" s="24">
        <v>83.47</v>
      </c>
      <c r="BZ7" s="24">
        <v>79.77</v>
      </c>
      <c r="CA7" s="24">
        <v>99.73</v>
      </c>
      <c r="CB7" s="24" t="s">
        <v>101</v>
      </c>
      <c r="CC7" s="24" t="s">
        <v>101</v>
      </c>
      <c r="CD7" s="24">
        <v>201.04</v>
      </c>
      <c r="CE7" s="24">
        <v>175.9</v>
      </c>
      <c r="CF7" s="24">
        <v>164.19</v>
      </c>
      <c r="CG7" s="24" t="s">
        <v>101</v>
      </c>
      <c r="CH7" s="24" t="s">
        <v>101</v>
      </c>
      <c r="CI7" s="24">
        <v>193.18</v>
      </c>
      <c r="CJ7" s="24">
        <v>171.43</v>
      </c>
      <c r="CK7" s="24">
        <v>181.45</v>
      </c>
      <c r="CL7" s="24">
        <v>134.97999999999999</v>
      </c>
      <c r="CM7" s="24" t="s">
        <v>101</v>
      </c>
      <c r="CN7" s="24" t="s">
        <v>101</v>
      </c>
      <c r="CO7" s="24" t="s">
        <v>101</v>
      </c>
      <c r="CP7" s="24" t="s">
        <v>101</v>
      </c>
      <c r="CQ7" s="24" t="s">
        <v>101</v>
      </c>
      <c r="CR7" s="24" t="s">
        <v>101</v>
      </c>
      <c r="CS7" s="24" t="s">
        <v>101</v>
      </c>
      <c r="CT7" s="24">
        <v>41.81</v>
      </c>
      <c r="CU7" s="24">
        <v>44.35</v>
      </c>
      <c r="CV7" s="24">
        <v>45.46</v>
      </c>
      <c r="CW7" s="24">
        <v>59.99</v>
      </c>
      <c r="CX7" s="24" t="s">
        <v>101</v>
      </c>
      <c r="CY7" s="24" t="s">
        <v>101</v>
      </c>
      <c r="CZ7" s="24">
        <v>59.68</v>
      </c>
      <c r="DA7" s="24">
        <v>57.71</v>
      </c>
      <c r="DB7" s="24">
        <v>59.32</v>
      </c>
      <c r="DC7" s="24" t="s">
        <v>101</v>
      </c>
      <c r="DD7" s="24" t="s">
        <v>101</v>
      </c>
      <c r="DE7" s="24">
        <v>63.54</v>
      </c>
      <c r="DF7" s="24">
        <v>63.65</v>
      </c>
      <c r="DG7" s="24">
        <v>62.48</v>
      </c>
      <c r="DH7" s="24">
        <v>95.72</v>
      </c>
      <c r="DI7" s="24" t="s">
        <v>101</v>
      </c>
      <c r="DJ7" s="24" t="s">
        <v>101</v>
      </c>
      <c r="DK7" s="24">
        <v>2.13</v>
      </c>
      <c r="DL7" s="24">
        <v>4.05</v>
      </c>
      <c r="DM7" s="24">
        <v>5.87</v>
      </c>
      <c r="DN7" s="24" t="s">
        <v>101</v>
      </c>
      <c r="DO7" s="24" t="s">
        <v>101</v>
      </c>
      <c r="DP7" s="24">
        <v>4.83</v>
      </c>
      <c r="DQ7" s="24">
        <v>6.42</v>
      </c>
      <c r="DR7" s="24">
        <v>8.2799999999999994</v>
      </c>
      <c r="DS7" s="24">
        <v>38.17</v>
      </c>
      <c r="DT7" s="24" t="s">
        <v>101</v>
      </c>
      <c r="DU7" s="24" t="s">
        <v>101</v>
      </c>
      <c r="DV7" s="24">
        <v>0</v>
      </c>
      <c r="DW7" s="24">
        <v>0</v>
      </c>
      <c r="DX7" s="24">
        <v>0</v>
      </c>
      <c r="DY7" s="24" t="s">
        <v>101</v>
      </c>
      <c r="DZ7" s="24" t="s">
        <v>101</v>
      </c>
      <c r="EA7" s="24">
        <v>0</v>
      </c>
      <c r="EB7" s="24">
        <v>0</v>
      </c>
      <c r="EC7" s="24">
        <v>0</v>
      </c>
      <c r="ED7" s="24">
        <v>6.54</v>
      </c>
      <c r="EE7" s="24" t="s">
        <v>101</v>
      </c>
      <c r="EF7" s="24" t="s">
        <v>101</v>
      </c>
      <c r="EG7" s="24">
        <v>0</v>
      </c>
      <c r="EH7" s="24">
        <v>0</v>
      </c>
      <c r="EI7" s="24">
        <v>0</v>
      </c>
      <c r="EJ7" s="24" t="s">
        <v>101</v>
      </c>
      <c r="EK7" s="24" t="s">
        <v>101</v>
      </c>
      <c r="EL7" s="24">
        <v>7.0000000000000007E-2</v>
      </c>
      <c r="EM7" s="24">
        <v>0.03</v>
      </c>
      <c r="EN7" s="24">
        <v>0.05</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107</v>
      </c>
    </row>
    <row r="12" spans="1:148" x14ac:dyDescent="0.25">
      <c r="B12">
        <v>1</v>
      </c>
      <c r="C12">
        <v>1</v>
      </c>
      <c r="D12">
        <v>1</v>
      </c>
      <c r="E12">
        <v>2</v>
      </c>
      <c r="F12">
        <v>3</v>
      </c>
      <c r="G12" t="s">
        <v>108</v>
      </c>
    </row>
    <row r="13" spans="1:148" x14ac:dyDescent="0.25">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2023-01-30T01:11:42Z</cp:lastPrinted>
  <dcterms:created xsi:type="dcterms:W3CDTF">2022-12-01T01:19:27Z</dcterms:created>
  <dcterms:modified xsi:type="dcterms:W3CDTF">2023-02-07T00:20:09Z</dcterms:modified>
  <cp:category/>
</cp:coreProperties>
</file>