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9FE6FB3F-30B2-44C9-910F-3AE5D800E243}" xr6:coauthVersionLast="47" xr6:coauthVersionMax="47" xr10:uidLastSave="{00000000-0000-0000-0000-000000000000}"/>
  <workbookProtection workbookAlgorithmName="SHA-512" workbookHashValue="pgw3ql71kMtZlODIE1Ai0h7M2kNKKyUjv+UTota9b1L386CiMD7b/6NYOUDnWG3isVWdTY66ChaViLLGa7uLpQ==" workbookSaltValue="ap5d4b1Ps/DV+itZfDtBY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AD10" i="4"/>
  <c r="W10" i="4"/>
  <c r="P10" i="4"/>
  <c r="I10" i="4"/>
  <c r="B10"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<sst xmlns="http://schemas.openxmlformats.org/spreadsheetml/2006/main" count="278" uniqueCount="116">
  <si>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</si>
  <si>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</si>
  <si>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</si>
  <si>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</si>
  <si>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</si>
  <si>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</si>
  <si>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</si>
  <si>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</si>
  <si>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</si>
  <si>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</si>
  <si>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</si>
  <si>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</si>
  <si>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</si>
  <si>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</si>
  <si>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</si>
  <si>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</si>
  <si>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</si>
  <si>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</si>
  <si>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</si>
  <si>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</si>
  <si>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</si>
  <si>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</si>
  <si>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</si>
  <si>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</si>
  <si>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</si>
  <si>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</si>
  <si>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</si>
  <si>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</si>
  <si>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</si>
  <si>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</si>
  <si>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</si>
  <si>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</si>
  <si>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</si>
  <si>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</si>
  <si>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</si>
  <si>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</si>
  <si>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</si>
  <si>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</si>
  <si>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</si>
  <si>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</si>
  <si>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</si>
  <si>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</si>
  <si>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</si>
  <si>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</si>
  <si>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</si>
  <si>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</si>
  <si>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</si>
  <si>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</si>
  <si>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</si>
  <si>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</si>
  <si>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</si>
  <si>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</si>
  <si>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</si>
  <si>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</si>
  <si>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</si>
  <si>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</si>
  <si>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</si>
  <si>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</si>
  <si>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</si>
  <si>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</si>
  <si>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</si>
  <si>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</si>
  <si>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</si>
  <si>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</si>
  <si>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</si>
  <si>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</si>
  <si>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</si>
  <si>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</si>
  <si>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</si>
  <si>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</si>
  <si>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</si>
  <si>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</si>
  <si>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</si>
  <si>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</si>
  <si>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</si>
  <si>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</si>
  <si>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</si>
  <si>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</si>
  <si>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</si>
  <si>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</si>
  <si>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</si>
  <si>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</si>
  <si>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</si>
  <si>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</si>
  <si>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</si>
  <si>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</si>
  <si>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</si>
  <si>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</si>
  <si>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</si>
  <si>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</si>
  <si>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</si>
  <si>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</si>
  <si>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</si>
  <si>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</si>
  <si>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</si>
  <si>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</si>
  <si>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</si>
  <si>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</si>
  <si>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</si>
  <si>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</si>
  <si>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</si>
  <si>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</si>
  <si>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</si>
  <si>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</si>
  <si>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</si>
  <si>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</si>
  <si>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</si>
  <si>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</si>
  <si>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</si>
  <si>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</si>
  <si>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</si>
  <si>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</si>
  <si>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</si>
  <si>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・「➀有形固定資産減価償却率」は、9.02%と低いことから老朽化の状況が小さい。
・汚水施設については、整備が直近10年程度と比較的新しいため老朽化の状況はない。
・雨水施設については、本市は低地にあり、昭和30年代より汚水処理に先行して雨水排除のため都市下水路として整備してきた。
・汚水施設の整備に合わせて、雨水施設を公共下水道の施設として位置づけ、順次整備している。雨水管の整備とともに老朽化した雨水ポンプ場の改築更新が急務となっている。
・平成29年度に策定した下水道ストックマネジメント計画に基づき、老朽化した雨水管渠について計画的に更新を行っていく予定である。今後、重要な幹線の点検に向けて準備を進めていく。</t>
    <rPh sb="3" eb="5">
      <t>ユウケイ</t>
    </rPh>
    <rPh sb="5" eb="7">
      <t>コテイ</t>
    </rPh>
    <rPh sb="7" eb="9">
      <t>シサン</t>
    </rPh>
    <rPh sb="9" eb="11">
      <t>ゲンカ</t>
    </rPh>
    <rPh sb="11" eb="13">
      <t>ショウキャク</t>
    </rPh>
    <rPh sb="13" eb="14">
      <t>リツ</t>
    </rPh>
    <rPh sb="23" eb="24">
      <t>ヒク</t>
    </rPh>
    <rPh sb="29" eb="32">
      <t>ロウキュウカ</t>
    </rPh>
    <rPh sb="33" eb="35">
      <t>ジョウキョウ</t>
    </rPh>
    <rPh sb="36" eb="37">
      <t>チイ</t>
    </rPh>
    <rPh sb="42" eb="44">
      <t>オスイ</t>
    </rPh>
    <rPh sb="44" eb="46">
      <t>シセツ</t>
    </rPh>
    <rPh sb="52" eb="54">
      <t>セイビ</t>
    </rPh>
    <rPh sb="55" eb="57">
      <t>チョッキン</t>
    </rPh>
    <rPh sb="59" eb="60">
      <t>ネン</t>
    </rPh>
    <rPh sb="60" eb="62">
      <t>テイド</t>
    </rPh>
    <rPh sb="63" eb="66">
      <t>ヒカクテキ</t>
    </rPh>
    <rPh sb="66" eb="67">
      <t>アタラ</t>
    </rPh>
    <rPh sb="71" eb="74">
      <t>ロウキュウカ</t>
    </rPh>
    <rPh sb="75" eb="77">
      <t>ジョウキョウ</t>
    </rPh>
    <rPh sb="83" eb="85">
      <t>ウスイ</t>
    </rPh>
    <rPh sb="85" eb="87">
      <t>シセツ</t>
    </rPh>
    <rPh sb="93" eb="95">
      <t>ホンシ</t>
    </rPh>
    <rPh sb="96" eb="98">
      <t>テイチ</t>
    </rPh>
    <rPh sb="102" eb="104">
      <t>ショウワ</t>
    </rPh>
    <rPh sb="106" eb="108">
      <t>ネンダイ</t>
    </rPh>
    <rPh sb="110" eb="112">
      <t>オスイ</t>
    </rPh>
    <rPh sb="112" eb="114">
      <t>ショリ</t>
    </rPh>
    <rPh sb="115" eb="117">
      <t>センコウ</t>
    </rPh>
    <rPh sb="119" eb="121">
      <t>ウスイ</t>
    </rPh>
    <rPh sb="121" eb="123">
      <t>ハイジョ</t>
    </rPh>
    <rPh sb="126" eb="128">
      <t>トシ</t>
    </rPh>
    <rPh sb="128" eb="130">
      <t>ゲスイ</t>
    </rPh>
    <rPh sb="130" eb="131">
      <t>ロ</t>
    </rPh>
    <rPh sb="134" eb="136">
      <t>セイビ</t>
    </rPh>
    <rPh sb="143" eb="145">
      <t>オスイ</t>
    </rPh>
    <rPh sb="145" eb="147">
      <t>シセツ</t>
    </rPh>
    <rPh sb="148" eb="150">
      <t>セイビ</t>
    </rPh>
    <rPh sb="151" eb="152">
      <t>ア</t>
    </rPh>
    <rPh sb="156" eb="158">
      <t>ウスイ</t>
    </rPh>
    <rPh sb="158" eb="160">
      <t>シセツ</t>
    </rPh>
    <rPh sb="161" eb="163">
      <t>コウキョウ</t>
    </rPh>
    <rPh sb="163" eb="166">
      <t>ゲスイドウ</t>
    </rPh>
    <rPh sb="167" eb="169">
      <t>シセツ</t>
    </rPh>
    <rPh sb="172" eb="174">
      <t>イチ</t>
    </rPh>
    <rPh sb="177" eb="179">
      <t>ジュンジ</t>
    </rPh>
    <rPh sb="179" eb="181">
      <t>セイビ</t>
    </rPh>
    <rPh sb="186" eb="189">
      <t>ウスイカン</t>
    </rPh>
    <rPh sb="190" eb="192">
      <t>セイビ</t>
    </rPh>
    <rPh sb="196" eb="199">
      <t>ロウキュウカ</t>
    </rPh>
    <rPh sb="201" eb="203">
      <t>ウスイ</t>
    </rPh>
    <rPh sb="206" eb="207">
      <t>ジョウ</t>
    </rPh>
    <rPh sb="208" eb="210">
      <t>カイチク</t>
    </rPh>
    <rPh sb="210" eb="212">
      <t>コウシン</t>
    </rPh>
    <rPh sb="213" eb="215">
      <t>キュウム</t>
    </rPh>
    <rPh sb="224" eb="226">
      <t>ヘイセイ</t>
    </rPh>
    <rPh sb="228" eb="230">
      <t>ネンド</t>
    </rPh>
    <rPh sb="231" eb="233">
      <t>サクテイ</t>
    </rPh>
    <rPh sb="235" eb="238">
      <t>ゲスイドウ</t>
    </rPh>
    <rPh sb="248" eb="250">
      <t>ケイカク</t>
    </rPh>
    <rPh sb="251" eb="252">
      <t>モト</t>
    </rPh>
    <rPh sb="255" eb="258">
      <t>ロウキュウカ</t>
    </rPh>
    <rPh sb="260" eb="262">
      <t>ウスイ</t>
    </rPh>
    <rPh sb="262" eb="264">
      <t>カンキョ</t>
    </rPh>
    <rPh sb="268" eb="270">
      <t>ケイカク</t>
    </rPh>
    <rPh sb="270" eb="271">
      <t>テキ</t>
    </rPh>
    <rPh sb="272" eb="274">
      <t>コウシン</t>
    </rPh>
    <rPh sb="275" eb="276">
      <t>オコナ</t>
    </rPh>
    <rPh sb="280" eb="282">
      <t>ヨテイ</t>
    </rPh>
    <rPh sb="286" eb="288">
      <t>コンゴ</t>
    </rPh>
    <rPh sb="289" eb="291">
      <t>ジュウヨウ</t>
    </rPh>
    <rPh sb="292" eb="294">
      <t>カンセン</t>
    </rPh>
    <rPh sb="295" eb="297">
      <t>テンケン</t>
    </rPh>
    <rPh sb="298" eb="299">
      <t>ム</t>
    </rPh>
    <rPh sb="301" eb="303">
      <t>ジュンビ</t>
    </rPh>
    <rPh sb="304" eb="305">
      <t>スス</t>
    </rPh>
    <phoneticPr fontId="4"/>
  </si>
  <si>
    <t>・引き続き汚水の面整備に努め、規模を拡大し、処理原価の低減・収益性の向上を図っていく。
・合わせて都市下水路として整備した雨水施設を順次公共下水道に取り込み、老朽化した雨水施設の改築更新を行っていく。
・令和元年度に地方公営企業法の財務規定等を適用したことに伴い同年度末に経営戦略の見直しを行った。令和6年度までは現行の経営戦略に基づき事業運営を行い、同年度に見直しを行う。</t>
    <rPh sb="1" eb="2">
      <t>ヒ</t>
    </rPh>
    <rPh sb="3" eb="4">
      <t>ツヅ</t>
    </rPh>
    <rPh sb="5" eb="7">
      <t>オスイ</t>
    </rPh>
    <rPh sb="8" eb="9">
      <t>メン</t>
    </rPh>
    <rPh sb="9" eb="11">
      <t>セイビ</t>
    </rPh>
    <rPh sb="12" eb="13">
      <t>ツト</t>
    </rPh>
    <rPh sb="15" eb="17">
      <t>キボ</t>
    </rPh>
    <rPh sb="18" eb="20">
      <t>カクダイ</t>
    </rPh>
    <rPh sb="22" eb="24">
      <t>ショリ</t>
    </rPh>
    <rPh sb="24" eb="26">
      <t>ゲンカ</t>
    </rPh>
    <rPh sb="27" eb="29">
      <t>テイゲン</t>
    </rPh>
    <rPh sb="30" eb="33">
      <t>シュウエキセイ</t>
    </rPh>
    <rPh sb="34" eb="36">
      <t>コウジョウ</t>
    </rPh>
    <rPh sb="37" eb="38">
      <t>ハカ</t>
    </rPh>
    <rPh sb="45" eb="46">
      <t>ア</t>
    </rPh>
    <rPh sb="49" eb="51">
      <t>トシ</t>
    </rPh>
    <rPh sb="51" eb="53">
      <t>ゲスイ</t>
    </rPh>
    <rPh sb="53" eb="54">
      <t>ロ</t>
    </rPh>
    <rPh sb="57" eb="59">
      <t>セイビ</t>
    </rPh>
    <rPh sb="61" eb="63">
      <t>ウスイ</t>
    </rPh>
    <rPh sb="63" eb="65">
      <t>シセツ</t>
    </rPh>
    <rPh sb="66" eb="68">
      <t>ジュンジ</t>
    </rPh>
    <rPh sb="68" eb="70">
      <t>コウキョウ</t>
    </rPh>
    <rPh sb="70" eb="73">
      <t>ゲスイドウ</t>
    </rPh>
    <rPh sb="74" eb="75">
      <t>ト</t>
    </rPh>
    <rPh sb="76" eb="77">
      <t>コ</t>
    </rPh>
    <rPh sb="79" eb="82">
      <t>ロウキュウカ</t>
    </rPh>
    <rPh sb="84" eb="86">
      <t>ウスイ</t>
    </rPh>
    <rPh sb="86" eb="88">
      <t>シセツ</t>
    </rPh>
    <rPh sb="89" eb="91">
      <t>カイチク</t>
    </rPh>
    <rPh sb="91" eb="93">
      <t>コウシン</t>
    </rPh>
    <rPh sb="94" eb="95">
      <t>オコナ</t>
    </rPh>
    <rPh sb="102" eb="104">
      <t>レイワ</t>
    </rPh>
    <rPh sb="104" eb="106">
      <t>ガンネン</t>
    </rPh>
    <rPh sb="106" eb="107">
      <t>ド</t>
    </rPh>
    <rPh sb="108" eb="110">
      <t>チホウ</t>
    </rPh>
    <rPh sb="110" eb="112">
      <t>コウエイ</t>
    </rPh>
    <rPh sb="112" eb="114">
      <t>キギョウ</t>
    </rPh>
    <rPh sb="114" eb="115">
      <t>ホウ</t>
    </rPh>
    <rPh sb="116" eb="118">
      <t>ザイム</t>
    </rPh>
    <rPh sb="118" eb="120">
      <t>キテイ</t>
    </rPh>
    <rPh sb="120" eb="121">
      <t>ナド</t>
    </rPh>
    <rPh sb="122" eb="124">
      <t>テキヨウ</t>
    </rPh>
    <rPh sb="129" eb="130">
      <t>トモナ</t>
    </rPh>
    <rPh sb="131" eb="132">
      <t>ドウ</t>
    </rPh>
    <rPh sb="132" eb="135">
      <t>ネンドマツ</t>
    </rPh>
    <rPh sb="136" eb="138">
      <t>ケイエイ</t>
    </rPh>
    <rPh sb="138" eb="140">
      <t>センリャク</t>
    </rPh>
    <rPh sb="141" eb="143">
      <t>ミナオ</t>
    </rPh>
    <rPh sb="145" eb="146">
      <t>オコナ</t>
    </rPh>
    <rPh sb="149" eb="151">
      <t>レイワ</t>
    </rPh>
    <rPh sb="152" eb="154">
      <t>ネンド</t>
    </rPh>
    <rPh sb="157" eb="159">
      <t>ゲンコウ</t>
    </rPh>
    <rPh sb="160" eb="162">
      <t>ケイエイ</t>
    </rPh>
    <rPh sb="162" eb="164">
      <t>センリャク</t>
    </rPh>
    <rPh sb="165" eb="166">
      <t>モト</t>
    </rPh>
    <rPh sb="168" eb="170">
      <t>ジギョウ</t>
    </rPh>
    <rPh sb="170" eb="172">
      <t>ウンエイ</t>
    </rPh>
    <rPh sb="173" eb="174">
      <t>オコナ</t>
    </rPh>
    <rPh sb="176" eb="179">
      <t>ドウネンド</t>
    </rPh>
    <rPh sb="180" eb="182">
      <t>ミナオ</t>
    </rPh>
    <rPh sb="184" eb="185">
      <t>オコナ</t>
    </rPh>
    <phoneticPr fontId="4"/>
  </si>
  <si>
    <t>・令和元年度より地方公営企業法の財務規定等を適用し、事業を運営している。
・「①経常収支比率」は、103.11%であり経営成績は令和元年度につづき、良好である。また、類似団体平均及び過年度の値と比較して、「⑤経費回収率」が低い。これは、令和3年度に行った汚水事業が多く、「⑥汚水処理原価」が大幅に増加したためである。大幅に増加した要因となる事業は令和4年度で完了するため、今後「⑤経費回収率」は増加、「⑥汚水処理原価」は減少する見込みである。
・一方で「②累積欠損金比率」は、過年度と比較すると、解消すべき欠損金を減らすことができたが、「③流動比率」は過年度より低く資金の流動性が低くなっていること、「④企業債残高対事業規模比率」は、事業規模と比べて高いことから令和元年度から引き続き資金確保が課題である。
・「⑧水洗化率」は、令和2年度より下水処理区域、水洗化人口が増加しており、大きな変更はない。
・今後も事業規模の拡大を行っていく予定であり、事業開始から30年程度経過後の令和20年ごろまでは企業債の残高が上昇する見込みである。</t>
    <rPh sb="1" eb="3">
      <t>レイワ</t>
    </rPh>
    <rPh sb="3" eb="5">
      <t>ガンネン</t>
    </rPh>
    <rPh sb="5" eb="6">
      <t>ド</t>
    </rPh>
    <rPh sb="8" eb="10">
      <t>チホウ</t>
    </rPh>
    <rPh sb="10" eb="12">
      <t>コウエイ</t>
    </rPh>
    <rPh sb="12" eb="14">
      <t>キギョウ</t>
    </rPh>
    <rPh sb="14" eb="15">
      <t>ホウ</t>
    </rPh>
    <rPh sb="16" eb="18">
      <t>ザイム</t>
    </rPh>
    <rPh sb="18" eb="20">
      <t>キテイ</t>
    </rPh>
    <rPh sb="20" eb="21">
      <t>ナド</t>
    </rPh>
    <rPh sb="22" eb="24">
      <t>テキヨウ</t>
    </rPh>
    <rPh sb="26" eb="28">
      <t>ジギョウ</t>
    </rPh>
    <rPh sb="29" eb="31">
      <t>ウンエイ</t>
    </rPh>
    <rPh sb="40" eb="42">
      <t>ケイジョウ</t>
    </rPh>
    <rPh sb="42" eb="44">
      <t>シュウシ</t>
    </rPh>
    <rPh sb="44" eb="46">
      <t>ヒリツ</t>
    </rPh>
    <rPh sb="59" eb="61">
      <t>ケイエイ</t>
    </rPh>
    <rPh sb="61" eb="63">
      <t>セイセキ</t>
    </rPh>
    <rPh sb="64" eb="66">
      <t>レイワ</t>
    </rPh>
    <rPh sb="66" eb="68">
      <t>ガンネン</t>
    </rPh>
    <rPh sb="68" eb="69">
      <t>ド</t>
    </rPh>
    <rPh sb="74" eb="76">
      <t>リョウコウ</t>
    </rPh>
    <rPh sb="83" eb="85">
      <t>ルイジ</t>
    </rPh>
    <rPh sb="85" eb="87">
      <t>ダンタイ</t>
    </rPh>
    <rPh sb="87" eb="89">
      <t>ヘイキン</t>
    </rPh>
    <rPh sb="89" eb="90">
      <t>オヨ</t>
    </rPh>
    <rPh sb="91" eb="94">
      <t>カネンド</t>
    </rPh>
    <rPh sb="95" eb="96">
      <t>アタイ</t>
    </rPh>
    <rPh sb="97" eb="99">
      <t>ヒカク</t>
    </rPh>
    <rPh sb="104" eb="106">
      <t>ケイヒ</t>
    </rPh>
    <rPh sb="106" eb="108">
      <t>カイシュウ</t>
    </rPh>
    <rPh sb="108" eb="109">
      <t>リツ</t>
    </rPh>
    <rPh sb="111" eb="112">
      <t>ヒク</t>
    </rPh>
    <rPh sb="118" eb="120">
      <t>レイワ</t>
    </rPh>
    <rPh sb="121" eb="123">
      <t>ネンド</t>
    </rPh>
    <rPh sb="124" eb="125">
      <t>オコナ</t>
    </rPh>
    <rPh sb="127" eb="129">
      <t>オスイ</t>
    </rPh>
    <rPh sb="129" eb="131">
      <t>ジギョウ</t>
    </rPh>
    <rPh sb="132" eb="133">
      <t>オオ</t>
    </rPh>
    <rPh sb="137" eb="139">
      <t>オスイ</t>
    </rPh>
    <rPh sb="139" eb="141">
      <t>ショリ</t>
    </rPh>
    <rPh sb="141" eb="143">
      <t>ゲンカ</t>
    </rPh>
    <rPh sb="145" eb="147">
      <t>オオハバ</t>
    </rPh>
    <rPh sb="148" eb="150">
      <t>ゾウカ</t>
    </rPh>
    <rPh sb="158" eb="160">
      <t>オオハバ</t>
    </rPh>
    <rPh sb="161" eb="163">
      <t>ゾウカ</t>
    </rPh>
    <rPh sb="165" eb="167">
      <t>ヨウイン</t>
    </rPh>
    <rPh sb="170" eb="172">
      <t>ジギョウ</t>
    </rPh>
    <rPh sb="173" eb="175">
      <t>レイワ</t>
    </rPh>
    <rPh sb="176" eb="178">
      <t>ネンド</t>
    </rPh>
    <rPh sb="179" eb="181">
      <t>カンリョウ</t>
    </rPh>
    <rPh sb="186" eb="188">
      <t>コンゴ</t>
    </rPh>
    <rPh sb="190" eb="192">
      <t>ケイヒ</t>
    </rPh>
    <rPh sb="192" eb="194">
      <t>カイシュウ</t>
    </rPh>
    <rPh sb="194" eb="195">
      <t>リツ</t>
    </rPh>
    <rPh sb="197" eb="199">
      <t>ゾウカ</t>
    </rPh>
    <rPh sb="202" eb="204">
      <t>オスイ</t>
    </rPh>
    <rPh sb="204" eb="206">
      <t>ショリ</t>
    </rPh>
    <rPh sb="206" eb="208">
      <t>ゲンカ</t>
    </rPh>
    <rPh sb="210" eb="212">
      <t>ゲンショウ</t>
    </rPh>
    <rPh sb="214" eb="216">
      <t>ミコ</t>
    </rPh>
    <rPh sb="223" eb="225">
      <t>イッポウ</t>
    </rPh>
    <rPh sb="228" eb="230">
      <t>ルイセキ</t>
    </rPh>
    <rPh sb="230" eb="232">
      <t>ケッソン</t>
    </rPh>
    <rPh sb="232" eb="233">
      <t>キン</t>
    </rPh>
    <rPh sb="233" eb="235">
      <t>ヒリツ</t>
    </rPh>
    <rPh sb="238" eb="241">
      <t>カネンド</t>
    </rPh>
    <rPh sb="242" eb="244">
      <t>ヒカク</t>
    </rPh>
    <rPh sb="248" eb="250">
      <t>カイショウ</t>
    </rPh>
    <rPh sb="253" eb="255">
      <t>ケッソン</t>
    </rPh>
    <rPh sb="255" eb="256">
      <t>キン</t>
    </rPh>
    <rPh sb="257" eb="258">
      <t>ヘ</t>
    </rPh>
    <rPh sb="270" eb="272">
      <t>リュウドウ</t>
    </rPh>
    <rPh sb="272" eb="274">
      <t>ヒリツ</t>
    </rPh>
    <rPh sb="276" eb="279">
      <t>カネンド</t>
    </rPh>
    <rPh sb="281" eb="282">
      <t>ヒク</t>
    </rPh>
    <rPh sb="283" eb="285">
      <t>シキン</t>
    </rPh>
    <rPh sb="286" eb="289">
      <t>リュウドウセイ</t>
    </rPh>
    <rPh sb="290" eb="291">
      <t>ヒク</t>
    </rPh>
    <rPh sb="302" eb="304">
      <t>キギョウ</t>
    </rPh>
    <rPh sb="304" eb="305">
      <t>サイ</t>
    </rPh>
    <rPh sb="305" eb="307">
      <t>ザンダカ</t>
    </rPh>
    <rPh sb="307" eb="308">
      <t>タイ</t>
    </rPh>
    <rPh sb="308" eb="310">
      <t>ジギョウ</t>
    </rPh>
    <rPh sb="310" eb="312">
      <t>キボ</t>
    </rPh>
    <rPh sb="312" eb="314">
      <t>ヒリツ</t>
    </rPh>
    <rPh sb="317" eb="319">
      <t>ジギョウ</t>
    </rPh>
    <rPh sb="319" eb="321">
      <t>キボ</t>
    </rPh>
    <rPh sb="322" eb="323">
      <t>クラ</t>
    </rPh>
    <rPh sb="325" eb="326">
      <t>タカ</t>
    </rPh>
    <rPh sb="331" eb="333">
      <t>レイワ</t>
    </rPh>
    <rPh sb="333" eb="335">
      <t>ガンネン</t>
    </rPh>
    <rPh sb="335" eb="336">
      <t>ド</t>
    </rPh>
    <rPh sb="338" eb="339">
      <t>ヒ</t>
    </rPh>
    <rPh sb="340" eb="341">
      <t>ツヅ</t>
    </rPh>
    <rPh sb="342" eb="344">
      <t>シキン</t>
    </rPh>
    <rPh sb="344" eb="346">
      <t>カクホ</t>
    </rPh>
    <rPh sb="347" eb="349">
      <t>カダイ</t>
    </rPh>
    <rPh sb="357" eb="360">
      <t>スイセンカ</t>
    </rPh>
    <rPh sb="360" eb="361">
      <t>リツ</t>
    </rPh>
    <rPh sb="364" eb="366">
      <t>レイワ</t>
    </rPh>
    <rPh sb="367" eb="369">
      <t>ネンド</t>
    </rPh>
    <rPh sb="371" eb="373">
      <t>ゲスイ</t>
    </rPh>
    <rPh sb="373" eb="375">
      <t>ショリ</t>
    </rPh>
    <rPh sb="375" eb="377">
      <t>クイキ</t>
    </rPh>
    <rPh sb="378" eb="381">
      <t>スイセンカ</t>
    </rPh>
    <rPh sb="381" eb="383">
      <t>ジンコウ</t>
    </rPh>
    <rPh sb="384" eb="386">
      <t>ゾウカ</t>
    </rPh>
    <rPh sb="391" eb="392">
      <t>オオ</t>
    </rPh>
    <rPh sb="394" eb="396">
      <t>ヘンコウ</t>
    </rPh>
    <rPh sb="402" eb="404">
      <t>コンゴ</t>
    </rPh>
    <rPh sb="405" eb="407">
      <t>ジギョウ</t>
    </rPh>
    <rPh sb="407" eb="409">
      <t>キボ</t>
    </rPh>
    <rPh sb="410" eb="412">
      <t>カクダイ</t>
    </rPh>
    <rPh sb="413" eb="414">
      <t>オコナ</t>
    </rPh>
    <rPh sb="418" eb="420">
      <t>ヨテイ</t>
    </rPh>
    <rPh sb="424" eb="426">
      <t>ジギョウ</t>
    </rPh>
    <rPh sb="426" eb="428">
      <t>カイシ</t>
    </rPh>
    <rPh sb="432" eb="433">
      <t>ネン</t>
    </rPh>
    <rPh sb="433" eb="435">
      <t>テイド</t>
    </rPh>
    <rPh sb="435" eb="437">
      <t>ケイカ</t>
    </rPh>
    <rPh sb="437" eb="438">
      <t>ゴ</t>
    </rPh>
    <rPh sb="439" eb="44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</si>
</sst>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91-4483-9138-1B742A1743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0.03</c:v>
                </c:pt>
                <c:pt idx="4">
                  <c:v>0.05</c:v>
                </c:pt>
              </c:numCache>
            </c:numRef>
          </c:val>
          <c:smooth val="0"/>
          <c:extLst>
            <c:ext xmlns:c16="http://schemas.microsoft.com/office/drawing/2014/chart" uri="{C3380CC4-5D6E-409C-BE32-E72D297353CC}">
              <c16:uniqueId val="{00000001-B691-4483-9138-1B742A1743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E3-46E5-9138-70007CE869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41.81</c:v>
                </c:pt>
                <c:pt idx="3">
                  <c:v>44.35</c:v>
                </c:pt>
                <c:pt idx="4">
                  <c:v>45.46</c:v>
                </c:pt>
              </c:numCache>
            </c:numRef>
          </c:val>
          <c:smooth val="0"/>
          <c:extLst>
            <c:ext xmlns:c16="http://schemas.microsoft.com/office/drawing/2014/chart" uri="{C3380CC4-5D6E-409C-BE32-E72D297353CC}">
              <c16:uniqueId val="{00000001-6AE3-46E5-9138-70007CE869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71.84</c:v>
                </c:pt>
                <c:pt idx="3">
                  <c:v>71.47</c:v>
                </c:pt>
                <c:pt idx="4">
                  <c:v>75.98</c:v>
                </c:pt>
              </c:numCache>
            </c:numRef>
          </c:val>
          <c:extLst>
            <c:ext xmlns:c16="http://schemas.microsoft.com/office/drawing/2014/chart" uri="{C3380CC4-5D6E-409C-BE32-E72D297353CC}">
              <c16:uniqueId val="{00000000-14D0-471F-8384-17EB9142F7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63.54</c:v>
                </c:pt>
                <c:pt idx="3">
                  <c:v>63.65</c:v>
                </c:pt>
                <c:pt idx="4">
                  <c:v>62.48</c:v>
                </c:pt>
              </c:numCache>
            </c:numRef>
          </c:val>
          <c:smooth val="0"/>
          <c:extLst>
            <c:ext xmlns:c16="http://schemas.microsoft.com/office/drawing/2014/chart" uri="{C3380CC4-5D6E-409C-BE32-E72D297353CC}">
              <c16:uniqueId val="{00000001-14D0-471F-8384-17EB9142F7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101.81</c:v>
                </c:pt>
                <c:pt idx="3">
                  <c:v>105.45</c:v>
                </c:pt>
                <c:pt idx="4">
                  <c:v>103.11</c:v>
                </c:pt>
              </c:numCache>
            </c:numRef>
          </c:val>
          <c:extLst>
            <c:ext xmlns:c16="http://schemas.microsoft.com/office/drawing/2014/chart" uri="{C3380CC4-5D6E-409C-BE32-E72D297353CC}">
              <c16:uniqueId val="{00000000-758A-4959-A59C-98874C917F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101.29</c:v>
                </c:pt>
                <c:pt idx="3">
                  <c:v>105.2</c:v>
                </c:pt>
                <c:pt idx="4">
                  <c:v>102.6</c:v>
                </c:pt>
              </c:numCache>
            </c:numRef>
          </c:val>
          <c:smooth val="0"/>
          <c:extLst>
            <c:ext xmlns:c16="http://schemas.microsoft.com/office/drawing/2014/chart" uri="{C3380CC4-5D6E-409C-BE32-E72D297353CC}">
              <c16:uniqueId val="{00000001-758A-4959-A59C-98874C917F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3.39</c:v>
                </c:pt>
                <c:pt idx="3">
                  <c:v>6.47</c:v>
                </c:pt>
                <c:pt idx="4">
                  <c:v>9.02</c:v>
                </c:pt>
              </c:numCache>
            </c:numRef>
          </c:val>
          <c:extLst>
            <c:ext xmlns:c16="http://schemas.microsoft.com/office/drawing/2014/chart" uri="{C3380CC4-5D6E-409C-BE32-E72D297353CC}">
              <c16:uniqueId val="{00000000-E4E3-482F-9762-47A34718AB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4.83</c:v>
                </c:pt>
                <c:pt idx="3">
                  <c:v>6.42</c:v>
                </c:pt>
                <c:pt idx="4">
                  <c:v>8.2799999999999994</c:v>
                </c:pt>
              </c:numCache>
            </c:numRef>
          </c:val>
          <c:smooth val="0"/>
          <c:extLst>
            <c:ext xmlns:c16="http://schemas.microsoft.com/office/drawing/2014/chart" uri="{C3380CC4-5D6E-409C-BE32-E72D297353CC}">
              <c16:uniqueId val="{00000001-E4E3-482F-9762-47A34718AB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35-46AA-8A23-D2363563BD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235-46AA-8A23-D2363563BD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71.260000000000005</c:v>
                </c:pt>
                <c:pt idx="3">
                  <c:v>53.88</c:v>
                </c:pt>
                <c:pt idx="4">
                  <c:v>47.02</c:v>
                </c:pt>
              </c:numCache>
            </c:numRef>
          </c:val>
          <c:extLst>
            <c:ext xmlns:c16="http://schemas.microsoft.com/office/drawing/2014/chart" uri="{C3380CC4-5D6E-409C-BE32-E72D297353CC}">
              <c16:uniqueId val="{00000000-AB95-47DA-8ACD-C653280630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46.03</c:v>
                </c:pt>
                <c:pt idx="3">
                  <c:v>47.88</c:v>
                </c:pt>
                <c:pt idx="4">
                  <c:v>55.31</c:v>
                </c:pt>
              </c:numCache>
            </c:numRef>
          </c:val>
          <c:smooth val="0"/>
          <c:extLst>
            <c:ext xmlns:c16="http://schemas.microsoft.com/office/drawing/2014/chart" uri="{C3380CC4-5D6E-409C-BE32-E72D297353CC}">
              <c16:uniqueId val="{00000001-AB95-47DA-8ACD-C653280630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149.41</c:v>
                </c:pt>
                <c:pt idx="3">
                  <c:v>133.62</c:v>
                </c:pt>
                <c:pt idx="4">
                  <c:v>131.03</c:v>
                </c:pt>
              </c:numCache>
            </c:numRef>
          </c:val>
          <c:extLst>
            <c:ext xmlns:c16="http://schemas.microsoft.com/office/drawing/2014/chart" uri="{C3380CC4-5D6E-409C-BE32-E72D297353CC}">
              <c16:uniqueId val="{00000000-3F5C-4633-B94D-3994E0B892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159.65</c:v>
                </c:pt>
                <c:pt idx="3">
                  <c:v>151.49</c:v>
                </c:pt>
                <c:pt idx="4">
                  <c:v>123.63</c:v>
                </c:pt>
              </c:numCache>
            </c:numRef>
          </c:val>
          <c:smooth val="0"/>
          <c:extLst>
            <c:ext xmlns:c16="http://schemas.microsoft.com/office/drawing/2014/chart" uri="{C3380CC4-5D6E-409C-BE32-E72D297353CC}">
              <c16:uniqueId val="{00000001-3F5C-4633-B94D-3994E0B892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7068.78</c:v>
                </c:pt>
                <c:pt idx="3">
                  <c:v>6923.43</c:v>
                </c:pt>
                <c:pt idx="4">
                  <c:v>6515.39</c:v>
                </c:pt>
              </c:numCache>
            </c:numRef>
          </c:val>
          <c:extLst>
            <c:ext xmlns:c16="http://schemas.microsoft.com/office/drawing/2014/chart" uri="{C3380CC4-5D6E-409C-BE32-E72D297353CC}">
              <c16:uniqueId val="{00000000-D019-491A-82C9-DB6B0363CA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2154.8200000000002</c:v>
                </c:pt>
                <c:pt idx="3">
                  <c:v>2103.92</c:v>
                </c:pt>
                <c:pt idx="4">
                  <c:v>2411.29</c:v>
                </c:pt>
              </c:numCache>
            </c:numRef>
          </c:val>
          <c:smooth val="0"/>
          <c:extLst>
            <c:ext xmlns:c16="http://schemas.microsoft.com/office/drawing/2014/chart" uri="{C3380CC4-5D6E-409C-BE32-E72D297353CC}">
              <c16:uniqueId val="{00000001-D019-491A-82C9-DB6B0363CA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99.86</c:v>
                </c:pt>
                <c:pt idx="3">
                  <c:v>98.12</c:v>
                </c:pt>
                <c:pt idx="4">
                  <c:v>71.75</c:v>
                </c:pt>
              </c:numCache>
            </c:numRef>
          </c:val>
          <c:extLst>
            <c:ext xmlns:c16="http://schemas.microsoft.com/office/drawing/2014/chart" uri="{C3380CC4-5D6E-409C-BE32-E72D297353CC}">
              <c16:uniqueId val="{00000000-1A5A-4A61-B292-F3E629B5CF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73.63</c:v>
                </c:pt>
                <c:pt idx="3">
                  <c:v>83.47</c:v>
                </c:pt>
                <c:pt idx="4">
                  <c:v>79.77</c:v>
                </c:pt>
              </c:numCache>
            </c:numRef>
          </c:val>
          <c:smooth val="0"/>
          <c:extLst>
            <c:ext xmlns:c16="http://schemas.microsoft.com/office/drawing/2014/chart" uri="{C3380CC4-5D6E-409C-BE32-E72D297353CC}">
              <c16:uniqueId val="{00000001-1A5A-4A61-B292-F3E629B5CF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150.59</c:v>
                </c:pt>
                <c:pt idx="4">
                  <c:v>206.85</c:v>
                </c:pt>
              </c:numCache>
            </c:numRef>
          </c:val>
          <c:extLst>
            <c:ext xmlns:c16="http://schemas.microsoft.com/office/drawing/2014/chart" uri="{C3380CC4-5D6E-409C-BE32-E72D297353CC}">
              <c16:uniqueId val="{00000000-D284-4F79-B635-3BE68C5893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193.18</c:v>
                </c:pt>
                <c:pt idx="3">
                  <c:v>171.43</c:v>
                </c:pt>
                <c:pt idx="4">
                  <c:v>181.45</c:v>
                </c:pt>
              </c:numCache>
            </c:numRef>
          </c:val>
          <c:smooth val="0"/>
          <c:extLst>
            <c:ext xmlns:c16="http://schemas.microsoft.com/office/drawing/2014/chart" uri="{C3380CC4-5D6E-409C-BE32-E72D297353CC}">
              <c16:uniqueId val="{00000001-D284-4F79-B635-3BE68C5893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清須市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Cb3</v>
      </c>
      <c r="X8" s="65"/>
      <c r="Y8" s="65"/>
      <c r="Z8" s="65"/>
      <c r="AA8" s="65"/>
      <c r="AB8" s="65"/>
      <c r="AC8" s="65"/>
      <c r="AD8" s="66" t="str">
        <f>データ!$M$6</f>
        <v>非設置</v>
      </c>
      <c r="AE8" s="66"/>
      <c r="AF8" s="66"/>
      <c r="AG8" s="66"/>
      <c r="AH8" s="66"/>
      <c r="AI8" s="66"/>
      <c r="AJ8" s="66"/>
      <c r="AK8" s="3"/>
      <c r="AL8" s="45">
        <f>データ!S6</f>
        <v>69300</v>
      </c>
      <c r="AM8" s="45"/>
      <c r="AN8" s="45"/>
      <c r="AO8" s="45"/>
      <c r="AP8" s="45"/>
      <c r="AQ8" s="45"/>
      <c r="AR8" s="45"/>
      <c r="AS8" s="45"/>
      <c r="AT8" s="46">
        <f>データ!T6</f>
        <v>17.350000000000001</v>
      </c>
      <c r="AU8" s="46"/>
      <c r="AV8" s="46"/>
      <c r="AW8" s="46"/>
      <c r="AX8" s="46"/>
      <c r="AY8" s="46"/>
      <c r="AZ8" s="46"/>
      <c r="BA8" s="46"/>
      <c r="BB8" s="46">
        <f>データ!U6</f>
        <v>3994.24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52.09</v>
      </c>
      <c r="J10" s="46"/>
      <c r="K10" s="46"/>
      <c r="L10" s="46"/>
      <c r="M10" s="46"/>
      <c r="N10" s="46"/>
      <c r="O10" s="46"/>
      <c r="P10" s="46">
        <f>データ!P6</f>
        <v>30.95</v>
      </c>
      <c r="Q10" s="46"/>
      <c r="R10" s="46"/>
      <c r="S10" s="46"/>
      <c r="T10" s="46"/>
      <c r="U10" s="46"/>
      <c r="V10" s="46"/>
      <c r="W10" s="46">
        <f>データ!Q6</f>
        <v>98.75</v>
      </c>
      <c r="X10" s="46"/>
      <c r="Y10" s="46"/>
      <c r="Z10" s="46"/>
      <c r="AA10" s="46"/>
      <c r="AB10" s="46"/>
      <c r="AC10" s="46"/>
      <c r="AD10" s="45">
        <f>データ!R6</f>
        <v>2860</v>
      </c>
      <c r="AE10" s="45"/>
      <c r="AF10" s="45"/>
      <c r="AG10" s="45"/>
      <c r="AH10" s="45"/>
      <c r="AI10" s="45"/>
      <c r="AJ10" s="45"/>
      <c r="AK10" s="2"/>
      <c r="AL10" s="45">
        <f>データ!V6</f>
        <v>21399</v>
      </c>
      <c r="AM10" s="45"/>
      <c r="AN10" s="45"/>
      <c r="AO10" s="45"/>
      <c r="AP10" s="45"/>
      <c r="AQ10" s="45"/>
      <c r="AR10" s="45"/>
      <c r="AS10" s="45"/>
      <c r="AT10" s="46">
        <f>データ!W6</f>
        <v>3.23</v>
      </c>
      <c r="AU10" s="46"/>
      <c r="AV10" s="46"/>
      <c r="AW10" s="46"/>
      <c r="AX10" s="46"/>
      <c r="AY10" s="46"/>
      <c r="AZ10" s="46"/>
      <c r="BA10" s="46"/>
      <c r="BB10" s="46">
        <f>データ!X6</f>
        <v>6625.08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DTEPbWBNsBGTOF0umOJZGe+oRh2z7QkvziPN0Uq57GGzX5y0iZiN9kGJuyn6Dz5LytRt015e43qslAaJxoNlA==" saltValue="7/TP1XQMedRFdvBKRdj3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232335</v>
      </c>
      <c r="D6" s="19">
        <f t="shared" si="3"/>
        <v>46</v>
      </c>
      <c r="E6" s="19">
        <f t="shared" si="3"/>
        <v>17</v>
      </c>
      <c r="F6" s="19">
        <f t="shared" si="3"/>
        <v>1</v>
      </c>
      <c r="G6" s="19">
        <f t="shared" si="3"/>
        <v>0</v>
      </c>
      <c r="H6" s="19" t="str">
        <f t="shared" si="3"/>
        <v>愛知県　清須市</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52.09</v>
      </c>
      <c r="P6" s="20">
        <f t="shared" si="3"/>
        <v>30.95</v>
      </c>
      <c r="Q6" s="20">
        <f t="shared" si="3"/>
        <v>98.75</v>
      </c>
      <c r="R6" s="20">
        <f t="shared" si="3"/>
        <v>2860</v>
      </c>
      <c r="S6" s="20">
        <f t="shared" si="3"/>
        <v>69300</v>
      </c>
      <c r="T6" s="20">
        <f t="shared" si="3"/>
        <v>17.350000000000001</v>
      </c>
      <c r="U6" s="20">
        <f t="shared" si="3"/>
        <v>3994.24</v>
      </c>
      <c r="V6" s="20">
        <f t="shared" si="3"/>
        <v>21399</v>
      </c>
      <c r="W6" s="20">
        <f t="shared" si="3"/>
        <v>3.23</v>
      </c>
      <c r="X6" s="20">
        <f t="shared" si="3"/>
        <v>6625.08</v>
      </c>
      <c r="Y6" s="21" t="str">
        <f>IF(Y7="",NA(),Y7)</f>
        <v>-</v>
      </c>
      <c r="Z6" s="21" t="str">
        <f t="shared" ref="Z6:AH6" si="4">IF(Z7="",NA(),Z7)</f>
        <v>-</v>
      </c>
      <c r="AA6" s="21">
        <f t="shared" si="4"/>
        <v>101.81</v>
      </c>
      <c r="AB6" s="21">
        <f t="shared" si="4"/>
        <v>105.45</v>
      </c>
      <c r="AC6" s="21">
        <f t="shared" si="4"/>
        <v>103.11</v>
      </c>
      <c r="AD6" s="21" t="str">
        <f t="shared" si="4"/>
        <v>-</v>
      </c>
      <c r="AE6" s="21" t="str">
        <f t="shared" si="4"/>
        <v>-</v>
      </c>
      <c r="AF6" s="21">
        <f t="shared" si="4"/>
        <v>101.29</v>
      </c>
      <c r="AG6" s="21">
        <f t="shared" si="4"/>
        <v>105.2</v>
      </c>
      <c r="AH6" s="21">
        <f t="shared" si="4"/>
        <v>102.6</v>
      </c>
      <c r="AI6" s="20" t="str">
        <f>IF(AI7="","",IF(AI7="-","【-】","【"&amp;SUBSTITUTE(TEXT(AI7,"#,##0.00"),"-","△")&amp;"】"))</f>
        <v>【107.02】</v>
      </c>
      <c r="AJ6" s="21" t="str">
        <f>IF(AJ7="",NA(),AJ7)</f>
        <v>-</v>
      </c>
      <c r="AK6" s="21" t="str">
        <f t="shared" ref="AK6:AS6" si="5">IF(AK7="",NA(),AK7)</f>
        <v>-</v>
      </c>
      <c r="AL6" s="21">
        <f t="shared" si="5"/>
        <v>71.260000000000005</v>
      </c>
      <c r="AM6" s="21">
        <f t="shared" si="5"/>
        <v>53.88</v>
      </c>
      <c r="AN6" s="21">
        <f t="shared" si="5"/>
        <v>47.02</v>
      </c>
      <c r="AO6" s="21" t="str">
        <f t="shared" si="5"/>
        <v>-</v>
      </c>
      <c r="AP6" s="21" t="str">
        <f t="shared" si="5"/>
        <v>-</v>
      </c>
      <c r="AQ6" s="21">
        <f t="shared" si="5"/>
        <v>46.03</v>
      </c>
      <c r="AR6" s="21">
        <f t="shared" si="5"/>
        <v>47.88</v>
      </c>
      <c r="AS6" s="21">
        <f t="shared" si="5"/>
        <v>55.31</v>
      </c>
      <c r="AT6" s="20" t="str">
        <f>IF(AT7="","",IF(AT7="-","【-】","【"&amp;SUBSTITUTE(TEXT(AT7,"#,##0.00"),"-","△")&amp;"】"))</f>
        <v>【3.09】</v>
      </c>
      <c r="AU6" s="21" t="str">
        <f>IF(AU7="",NA(),AU7)</f>
        <v>-</v>
      </c>
      <c r="AV6" s="21" t="str">
        <f t="shared" ref="AV6:BD6" si="6">IF(AV7="",NA(),AV7)</f>
        <v>-</v>
      </c>
      <c r="AW6" s="21">
        <f t="shared" si="6"/>
        <v>149.41</v>
      </c>
      <c r="AX6" s="21">
        <f t="shared" si="6"/>
        <v>133.62</v>
      </c>
      <c r="AY6" s="21">
        <f t="shared" si="6"/>
        <v>131.03</v>
      </c>
      <c r="AZ6" s="21" t="str">
        <f t="shared" si="6"/>
        <v>-</v>
      </c>
      <c r="BA6" s="21" t="str">
        <f t="shared" si="6"/>
        <v>-</v>
      </c>
      <c r="BB6" s="21">
        <f t="shared" si="6"/>
        <v>159.65</v>
      </c>
      <c r="BC6" s="21">
        <f t="shared" si="6"/>
        <v>151.49</v>
      </c>
      <c r="BD6" s="21">
        <f t="shared" si="6"/>
        <v>123.63</v>
      </c>
      <c r="BE6" s="20" t="str">
        <f>IF(BE7="","",IF(BE7="-","【-】","【"&amp;SUBSTITUTE(TEXT(BE7,"#,##0.00"),"-","△")&amp;"】"))</f>
        <v>【71.39】</v>
      </c>
      <c r="BF6" s="21" t="str">
        <f>IF(BF7="",NA(),BF7)</f>
        <v>-</v>
      </c>
      <c r="BG6" s="21" t="str">
        <f t="shared" ref="BG6:BO6" si="7">IF(BG7="",NA(),BG7)</f>
        <v>-</v>
      </c>
      <c r="BH6" s="21">
        <f t="shared" si="7"/>
        <v>7068.78</v>
      </c>
      <c r="BI6" s="21">
        <f t="shared" si="7"/>
        <v>6923.43</v>
      </c>
      <c r="BJ6" s="21">
        <f t="shared" si="7"/>
        <v>6515.39</v>
      </c>
      <c r="BK6" s="21" t="str">
        <f t="shared" si="7"/>
        <v>-</v>
      </c>
      <c r="BL6" s="21" t="str">
        <f t="shared" si="7"/>
        <v>-</v>
      </c>
      <c r="BM6" s="21">
        <f t="shared" si="7"/>
        <v>2154.8200000000002</v>
      </c>
      <c r="BN6" s="21">
        <f t="shared" si="7"/>
        <v>2103.92</v>
      </c>
      <c r="BO6" s="21">
        <f t="shared" si="7"/>
        <v>2411.29</v>
      </c>
      <c r="BP6" s="20" t="str">
        <f>IF(BP7="","",IF(BP7="-","【-】","【"&amp;SUBSTITUTE(TEXT(BP7,"#,##0.00"),"-","△")&amp;"】"))</f>
        <v>【669.12】</v>
      </c>
      <c r="BQ6" s="21" t="str">
        <f>IF(BQ7="",NA(),BQ7)</f>
        <v>-</v>
      </c>
      <c r="BR6" s="21" t="str">
        <f t="shared" ref="BR6:BZ6" si="8">IF(BR7="",NA(),BR7)</f>
        <v>-</v>
      </c>
      <c r="BS6" s="21">
        <f t="shared" si="8"/>
        <v>99.86</v>
      </c>
      <c r="BT6" s="21">
        <f t="shared" si="8"/>
        <v>98.12</v>
      </c>
      <c r="BU6" s="21">
        <f t="shared" si="8"/>
        <v>71.75</v>
      </c>
      <c r="BV6" s="21" t="str">
        <f t="shared" si="8"/>
        <v>-</v>
      </c>
      <c r="BW6" s="21" t="str">
        <f t="shared" si="8"/>
        <v>-</v>
      </c>
      <c r="BX6" s="21">
        <f t="shared" si="8"/>
        <v>73.63</v>
      </c>
      <c r="BY6" s="21">
        <f t="shared" si="8"/>
        <v>83.47</v>
      </c>
      <c r="BZ6" s="21">
        <f t="shared" si="8"/>
        <v>79.77</v>
      </c>
      <c r="CA6" s="20" t="str">
        <f>IF(CA7="","",IF(CA7="-","【-】","【"&amp;SUBSTITUTE(TEXT(CA7,"#,##0.00"),"-","△")&amp;"】"))</f>
        <v>【99.73】</v>
      </c>
      <c r="CB6" s="21" t="str">
        <f>IF(CB7="",NA(),CB7)</f>
        <v>-</v>
      </c>
      <c r="CC6" s="21" t="str">
        <f t="shared" ref="CC6:CK6" si="9">IF(CC7="",NA(),CC7)</f>
        <v>-</v>
      </c>
      <c r="CD6" s="21">
        <f t="shared" si="9"/>
        <v>150</v>
      </c>
      <c r="CE6" s="21">
        <f t="shared" si="9"/>
        <v>150.59</v>
      </c>
      <c r="CF6" s="21">
        <f t="shared" si="9"/>
        <v>206.85</v>
      </c>
      <c r="CG6" s="21" t="str">
        <f t="shared" si="9"/>
        <v>-</v>
      </c>
      <c r="CH6" s="21" t="str">
        <f t="shared" si="9"/>
        <v>-</v>
      </c>
      <c r="CI6" s="21">
        <f t="shared" si="9"/>
        <v>193.18</v>
      </c>
      <c r="CJ6" s="21">
        <f t="shared" si="9"/>
        <v>171.43</v>
      </c>
      <c r="CK6" s="21">
        <f t="shared" si="9"/>
        <v>181.45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41.81</v>
      </c>
      <c r="CU6" s="21">
        <f t="shared" si="10"/>
        <v>44.35</v>
      </c>
      <c r="CV6" s="21">
        <f t="shared" si="10"/>
        <v>45.46</v>
      </c>
      <c r="CW6" s="20" t="str">
        <f>IF(CW7="","",IF(CW7="-","【-】","【"&amp;SUBSTITUTE(TEXT(CW7,"#,##0.00"),"-","△")&amp;"】"))</f>
        <v>【59.99】</v>
      </c>
      <c r="CX6" s="21" t="str">
        <f>IF(CX7="",NA(),CX7)</f>
        <v>-</v>
      </c>
      <c r="CY6" s="21" t="str">
        <f t="shared" ref="CY6:DG6" si="11">IF(CY7="",NA(),CY7)</f>
        <v>-</v>
      </c>
      <c r="CZ6" s="21">
        <f t="shared" si="11"/>
        <v>71.84</v>
      </c>
      <c r="DA6" s="21">
        <f t="shared" si="11"/>
        <v>71.47</v>
      </c>
      <c r="DB6" s="21">
        <f t="shared" si="11"/>
        <v>75.98</v>
      </c>
      <c r="DC6" s="21" t="str">
        <f t="shared" si="11"/>
        <v>-</v>
      </c>
      <c r="DD6" s="21" t="str">
        <f t="shared" si="11"/>
        <v>-</v>
      </c>
      <c r="DE6" s="21">
        <f t="shared" si="11"/>
        <v>63.54</v>
      </c>
      <c r="DF6" s="21">
        <f t="shared" si="11"/>
        <v>63.65</v>
      </c>
      <c r="DG6" s="21">
        <f t="shared" si="11"/>
        <v>62.48</v>
      </c>
      <c r="DH6" s="20" t="str">
        <f>IF(DH7="","",IF(DH7="-","【-】","【"&amp;SUBSTITUTE(TEXT(DH7,"#,##0.00"),"-","△")&amp;"】"))</f>
        <v>【95.72】</v>
      </c>
      <c r="DI6" s="21" t="str">
        <f>IF(DI7="",NA(),DI7)</f>
        <v>-</v>
      </c>
      <c r="DJ6" s="21" t="str">
        <f t="shared" ref="DJ6:DR6" si="12">IF(DJ7="",NA(),DJ7)</f>
        <v>-</v>
      </c>
      <c r="DK6" s="21">
        <f t="shared" si="12"/>
        <v>3.39</v>
      </c>
      <c r="DL6" s="21">
        <f t="shared" si="12"/>
        <v>6.47</v>
      </c>
      <c r="DM6" s="21">
        <f t="shared" si="12"/>
        <v>9.02</v>
      </c>
      <c r="DN6" s="21" t="str">
        <f t="shared" si="12"/>
        <v>-</v>
      </c>
      <c r="DO6" s="21" t="str">
        <f t="shared" si="12"/>
        <v>-</v>
      </c>
      <c r="DP6" s="21">
        <f t="shared" si="12"/>
        <v>4.83</v>
      </c>
      <c r="DQ6" s="21">
        <f t="shared" si="12"/>
        <v>6.42</v>
      </c>
      <c r="DR6" s="21">
        <f t="shared" si="12"/>
        <v>8.2799999999999994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7.0000000000000007E-2</v>
      </c>
      <c r="EM6" s="21">
        <f t="shared" si="14"/>
        <v>0.03</v>
      </c>
      <c r="EN6" s="21">
        <f t="shared" si="14"/>
        <v>0.05</v>
      </c>
      <c r="EO6" s="20" t="str">
        <f>IF(EO7="","",IF(EO7="-","【-】","【"&amp;SUBSTITUTE(TEXT(EO7,"#,##0.00"),"-","△")&amp;"】"))</f>
        <v>【0.24】</v>
      </c>
    </row>
    <row r="7" spans="1:148" s="22" customFormat="1" x14ac:dyDescent="0.25">
      <c r="A7" s="14"/>
      <c r="B7" s="23">
        <v>2021</v>
      </c>
      <c r="C7" s="23">
        <v>232335</v>
      </c>
      <c r="D7" s="23">
        <v>46</v>
      </c>
      <c r="E7" s="23">
        <v>17</v>
      </c>
      <c r="F7" s="23">
        <v>1</v>
      </c>
      <c r="G7" s="23">
        <v>0</v>
      </c>
      <c r="H7" s="23" t="s">
        <v>96</v>
      </c>
      <c r="I7" s="23" t="s">
        <v>97</v>
      </c>
      <c r="J7" s="23" t="s">
        <v>98</v>
      </c>
      <c r="K7" s="23" t="s">
        <v>99</v>
      </c>
      <c r="L7" s="23" t="s">
        <v>100</v>
      </c>
      <c r="M7" s="23" t="s">
        <v>101</v>
      </c>
      <c r="N7" s="24" t="s">
        <v>102</v>
      </c>
      <c r="O7" s="24">
        <v>52.09</v>
      </c>
      <c r="P7" s="24">
        <v>30.95</v>
      </c>
      <c r="Q7" s="24">
        <v>98.75</v>
      </c>
      <c r="R7" s="24">
        <v>2860</v>
      </c>
      <c r="S7" s="24">
        <v>69300</v>
      </c>
      <c r="T7" s="24">
        <v>17.350000000000001</v>
      </c>
      <c r="U7" s="24">
        <v>3994.24</v>
      </c>
      <c r="V7" s="24">
        <v>21399</v>
      </c>
      <c r="W7" s="24">
        <v>3.23</v>
      </c>
      <c r="X7" s="24">
        <v>6625.08</v>
      </c>
      <c r="Y7" s="24" t="s">
        <v>102</v>
      </c>
      <c r="Z7" s="24" t="s">
        <v>102</v>
      </c>
      <c r="AA7" s="24">
        <v>101.81</v>
      </c>
      <c r="AB7" s="24">
        <v>105.45</v>
      </c>
      <c r="AC7" s="24">
        <v>103.11</v>
      </c>
      <c r="AD7" s="24" t="s">
        <v>102</v>
      </c>
      <c r="AE7" s="24" t="s">
        <v>102</v>
      </c>
      <c r="AF7" s="24">
        <v>101.29</v>
      </c>
      <c r="AG7" s="24">
        <v>105.2</v>
      </c>
      <c r="AH7" s="24">
        <v>102.6</v>
      </c>
      <c r="AI7" s="24">
        <v>107.02</v>
      </c>
      <c r="AJ7" s="24" t="s">
        <v>102</v>
      </c>
      <c r="AK7" s="24" t="s">
        <v>102</v>
      </c>
      <c r="AL7" s="24">
        <v>71.260000000000005</v>
      </c>
      <c r="AM7" s="24">
        <v>53.88</v>
      </c>
      <c r="AN7" s="24">
        <v>47.02</v>
      </c>
      <c r="AO7" s="24" t="s">
        <v>102</v>
      </c>
      <c r="AP7" s="24" t="s">
        <v>102</v>
      </c>
      <c r="AQ7" s="24">
        <v>46.03</v>
      </c>
      <c r="AR7" s="24">
        <v>47.88</v>
      </c>
      <c r="AS7" s="24">
        <v>55.31</v>
      </c>
      <c r="AT7" s="24">
        <v>3.09</v>
      </c>
      <c r="AU7" s="24" t="s">
        <v>102</v>
      </c>
      <c r="AV7" s="24" t="s">
        <v>102</v>
      </c>
      <c r="AW7" s="24">
        <v>149.41</v>
      </c>
      <c r="AX7" s="24">
        <v>133.62</v>
      </c>
      <c r="AY7" s="24">
        <v>131.03</v>
      </c>
      <c r="AZ7" s="24" t="s">
        <v>102</v>
      </c>
      <c r="BA7" s="24" t="s">
        <v>102</v>
      </c>
      <c r="BB7" s="24">
        <v>159.65</v>
      </c>
      <c r="BC7" s="24">
        <v>151.49</v>
      </c>
      <c r="BD7" s="24">
        <v>123.63</v>
      </c>
      <c r="BE7" s="24">
        <v>71.39</v>
      </c>
      <c r="BF7" s="24" t="s">
        <v>102</v>
      </c>
      <c r="BG7" s="24" t="s">
        <v>102</v>
      </c>
      <c r="BH7" s="24">
        <v>7068.78</v>
      </c>
      <c r="BI7" s="24">
        <v>6923.43</v>
      </c>
      <c r="BJ7" s="24">
        <v>6515.39</v>
      </c>
      <c r="BK7" s="24" t="s">
        <v>102</v>
      </c>
      <c r="BL7" s="24" t="s">
        <v>102</v>
      </c>
      <c r="BM7" s="24">
        <v>2154.8200000000002</v>
      </c>
      <c r="BN7" s="24">
        <v>2103.92</v>
      </c>
      <c r="BO7" s="24">
        <v>2411.29</v>
      </c>
      <c r="BP7" s="24">
        <v>669.12</v>
      </c>
      <c r="BQ7" s="24" t="s">
        <v>102</v>
      </c>
      <c r="BR7" s="24" t="s">
        <v>102</v>
      </c>
      <c r="BS7" s="24">
        <v>99.86</v>
      </c>
      <c r="BT7" s="24">
        <v>98.12</v>
      </c>
      <c r="BU7" s="24">
        <v>71.75</v>
      </c>
      <c r="BV7" s="24" t="s">
        <v>102</v>
      </c>
      <c r="BW7" s="24" t="s">
        <v>102</v>
      </c>
      <c r="BX7" s="24">
        <v>73.63</v>
      </c>
      <c r="BY7" s="24">
        <v>83.47</v>
      </c>
      <c r="BZ7" s="24">
        <v>79.77</v>
      </c>
      <c r="CA7" s="24">
        <v>99.73</v>
      </c>
      <c r="CB7" s="24" t="s">
        <v>102</v>
      </c>
      <c r="CC7" s="24" t="s">
        <v>102</v>
      </c>
      <c r="CD7" s="24">
        <v>150</v>
      </c>
      <c r="CE7" s="24">
        <v>150.59</v>
      </c>
      <c r="CF7" s="24">
        <v>206.85</v>
      </c>
      <c r="CG7" s="24" t="s">
        <v>102</v>
      </c>
      <c r="CH7" s="24" t="s">
        <v>102</v>
      </c>
      <c r="CI7" s="24">
        <v>193.18</v>
      </c>
      <c r="CJ7" s="24">
        <v>171.43</v>
      </c>
      <c r="CK7" s="24">
        <v>181.45</v>
      </c>
      <c r="CL7" s="24">
        <v>134.97999999999999</v>
      </c>
      <c r="CM7" s="24" t="s">
        <v>102</v>
      </c>
      <c r="CN7" s="24" t="s">
        <v>102</v>
      </c>
      <c r="CO7" s="24" t="s">
        <v>102</v>
      </c>
      <c r="CP7" s="24" t="s">
        <v>102</v>
      </c>
      <c r="CQ7" s="24" t="s">
        <v>102</v>
      </c>
      <c r="CR7" s="24" t="s">
        <v>102</v>
      </c>
      <c r="CS7" s="24" t="s">
        <v>102</v>
      </c>
      <c r="CT7" s="24">
        <v>41.81</v>
      </c>
      <c r="CU7" s="24">
        <v>44.35</v>
      </c>
      <c r="CV7" s="24">
        <v>45.46</v>
      </c>
      <c r="CW7" s="24">
        <v>59.99</v>
      </c>
      <c r="CX7" s="24" t="s">
        <v>102</v>
      </c>
      <c r="CY7" s="24" t="s">
        <v>102</v>
      </c>
      <c r="CZ7" s="24">
        <v>71.84</v>
      </c>
      <c r="DA7" s="24">
        <v>71.47</v>
      </c>
      <c r="DB7" s="24">
        <v>75.98</v>
      </c>
      <c r="DC7" s="24" t="s">
        <v>102</v>
      </c>
      <c r="DD7" s="24" t="s">
        <v>102</v>
      </c>
      <c r="DE7" s="24">
        <v>63.54</v>
      </c>
      <c r="DF7" s="24">
        <v>63.65</v>
      </c>
      <c r="DG7" s="24">
        <v>62.48</v>
      </c>
      <c r="DH7" s="24">
        <v>95.72</v>
      </c>
      <c r="DI7" s="24" t="s">
        <v>102</v>
      </c>
      <c r="DJ7" s="24" t="s">
        <v>102</v>
      </c>
      <c r="DK7" s="24">
        <v>3.39</v>
      </c>
      <c r="DL7" s="24">
        <v>6.47</v>
      </c>
      <c r="DM7" s="24">
        <v>9.02</v>
      </c>
      <c r="DN7" s="24" t="s">
        <v>102</v>
      </c>
      <c r="DO7" s="24" t="s">
        <v>102</v>
      </c>
      <c r="DP7" s="24">
        <v>4.83</v>
      </c>
      <c r="DQ7" s="24">
        <v>6.42</v>
      </c>
      <c r="DR7" s="24">
        <v>8.2799999999999994</v>
      </c>
      <c r="DS7" s="24">
        <v>38.17</v>
      </c>
      <c r="DT7" s="24" t="s">
        <v>102</v>
      </c>
      <c r="DU7" s="24" t="s">
        <v>102</v>
      </c>
      <c r="DV7" s="24">
        <v>0</v>
      </c>
      <c r="DW7" s="24">
        <v>0</v>
      </c>
      <c r="DX7" s="24">
        <v>0</v>
      </c>
      <c r="DY7" s="24" t="s">
        <v>102</v>
      </c>
      <c r="DZ7" s="24" t="s">
        <v>102</v>
      </c>
      <c r="EA7" s="24">
        <v>0</v>
      </c>
      <c r="EB7" s="24">
        <v>0</v>
      </c>
      <c r="EC7" s="24">
        <v>0</v>
      </c>
      <c r="ED7" s="24">
        <v>6.54</v>
      </c>
      <c r="EE7" s="24" t="s">
        <v>102</v>
      </c>
      <c r="EF7" s="24" t="s">
        <v>102</v>
      </c>
      <c r="EG7" s="24">
        <v>0</v>
      </c>
      <c r="EH7" s="24">
        <v>0</v>
      </c>
      <c r="EI7" s="24">
        <v>0</v>
      </c>
      <c r="EJ7" s="24" t="s">
        <v>102</v>
      </c>
      <c r="EK7" s="24" t="s">
        <v>102</v>
      </c>
      <c r="EL7" s="24">
        <v>7.0000000000000007E-2</v>
      </c>
      <c r="EM7" s="24">
        <v>0.03</v>
      </c>
      <c r="EN7" s="24">
        <v>0.05</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DATEVALUE($B7+12-B11&amp;"/1/"&amp;B12)</f>
        <v>47119</v>
      </c>
      <c r="C10" s="27">
        <f>DATEVALUE($B7+12-C11&amp;"/1/"&amp;C12)</f>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2022-12-01T01:19:28Z</dcterms:created>
  <dcterms:modified xsi:type="dcterms:W3CDTF">2023-02-07T00:21:50Z</dcterms:modified>
  <cp:category/>
</cp:coreProperties>
</file>