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3_市町村回答　→01.23〆\36_みよし市\下水道\"/>
    </mc:Choice>
  </mc:AlternateContent>
  <xr:revisionPtr revIDLastSave="0" documentId="13_ncr:1_{F29327BD-9CF6-4CE7-9C52-2D9E3F61CCA6}" xr6:coauthVersionLast="47" xr6:coauthVersionMax="47" xr10:uidLastSave="{00000000-0000-0000-0000-000000000000}"/>
  <workbookProtection workbookAlgorithmName="SHA-512" workbookHashValue="wwXmYRwx/uQVnGv4NrwQugQW4WMGEbK5wuHI6waLjwfNYVoGLXZvtab+tXHQ2uJ2LUR8ec0eb6cNkDycRs9R8A==" workbookSaltValue="UZkJjA3xipTGNUoRUSS14w=="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Q6" i="5"/>
  <c r="P6" i="5"/>
  <c r="O6" i="5"/>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AD10" i="4"/>
  <c r="W10" i="4"/>
  <c r="P10" i="4"/>
  <c r="I10" i="4"/>
  <c r="B10" i="4"/>
</calcChain>
</file>

<file path=xl/sharedStrings.xml><?xml version="1.0" encoding="utf-8"?>
<sst xmlns="http://schemas.openxmlformats.org/spreadsheetml/2006/main" count="278" uniqueCount="118">
  <si>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</si>
  <si>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</si>
  <si>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</si>
  <si>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</si>
  <si>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</si>
  <si>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</si>
  <si>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</si>
  <si>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</si>
  <si>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</si>
  <si>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</si>
  <si>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</si>
  <si>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</si>
  <si>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</si>
  <si>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</si>
  <si>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</si>
  <si>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</si>
  <si>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</si>
  <si>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</si>
  <si>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</si>
  <si>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</si>
  <si>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</si>
  <si>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</si>
  <si>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</si>
  <si>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</si>
  <si>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</si>
  <si>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</si>
  <si>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</si>
  <si>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</si>
  <si>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</si>
  <si>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</si>
  <si>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</si>
  <si>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</si>
  <si>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</si>
  <si>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</si>
  <si>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</si>
  <si>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</si>
  <si>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</si>
  <si>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</si>
  <si>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</si>
  <si>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</si>
  <si>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</si>
  <si>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</si>
  <si>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</si>
  <si>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</si>
  <si>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</si>
  <si>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</si>
  <si>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</si>
  <si>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</si>
  <si>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</si>
  <si>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</si>
  <si>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</si>
  <si>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</si>
  <si>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</si>
  <si>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</si>
  <si>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</si>
  <si>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</si>
  <si>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</si>
  <si>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</si>
  <si>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</si>
  <si>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</si>
  <si>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</si>
  <si>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</si>
  <si>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</si>
  <si>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</si>
  <si>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</si>
  <si>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</si>
  <si>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</si>
  <si>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</si>
  <si>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</si>
  <si>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</si>
  <si>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</si>
  <si>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</si>
  <si>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</si>
  <si>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</si>
  <si>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</si>
  <si>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</si>
  <si>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</si>
  <si>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</si>
  <si>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</si>
  <si>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</si>
  <si>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</si>
  <si>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</si>
  <si>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</si>
  <si>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</si>
  <si>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</si>
  <si>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</si>
  <si>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</si>
  <si>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</si>
  <si>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</si>
  <si>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</si>
  <si>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</si>
  <si>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</si>
  <si>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</si>
  <si>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</si>
  <si>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</si>
  <si>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</si>
  <si>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みよし市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</si>
  <si>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</si>
  <si>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</si>
  <si>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</si>
  <si>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</si>
  <si>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</si>
  <si>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</si>
  <si>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</si>
  <si>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</si>
  <si>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</si>
  <si>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</si>
  <si>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</si>
  <si>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</si>
  <si>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</si>
  <si>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</si>
  <si>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</si>
  <si>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</si>
  <si>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</si>
  <si>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</si>
  <si>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令和元年度から地方公営企業法の財務規定等を適用しています。
　①経常収支比率は、100％を上回って黒字であり、平均も上回っています。前年度と比べて上昇した主な要因は、支払利息等の減少により、総費用が減少したためです。しかし、⑤経費回収率は平均を大きく下回っています。今後はより一層の経費削減や使用料改定による収入増加により、事業の効率化や経費回収率の向上が必要と考えます。
　②累積欠損金比率は、純損失が生じていないため、欠損金が発生していません。
　③流動比率が100％を下回っている理由は、決算時には翌年度に支払う企業債の償還金が流動負債に含まれるためです。実際の企業債償還時には、一般会計からの繰入金により返済しています。前年度と比べて上昇した主な要因は、未払金の減少により、流動負債が減少したためです。
　④企業債残高対事業規模比率は、平均を下回っており、将来的にも整備事業の減少により企業債残高は減少していく見込みです。
　⑥汚水処理原価は、平均を上回っており、今後は施設の老朽化による維持管理費の増加も想定されるため、より一層の経費削減や接続促進による有収水量の増加、不明水対策等が必要であると考えます。
　⑦施設利用率は、本市では処理施設を所有していません。
　⑧水洗化率は、整備区域の拡大を先行させたことにより平均を下回っていますが、積極的に接続促進に取り組むことで水洗化率の向上を図っていきます。</t>
    <rPh sb="33" eb="35">
      <t>ケイジョウ</t>
    </rPh>
    <rPh sb="78" eb="79">
      <t>オモ</t>
    </rPh>
    <rPh sb="84" eb="86">
      <t>シハライ</t>
    </rPh>
    <rPh sb="86" eb="88">
      <t>リソク</t>
    </rPh>
    <rPh sb="88" eb="89">
      <t>トウ</t>
    </rPh>
    <rPh sb="90" eb="92">
      <t>ゲンショウ</t>
    </rPh>
    <rPh sb="96" eb="99">
      <t>ソウヒヨウ</t>
    </rPh>
    <rPh sb="100" eb="102">
      <t>ゲンショウ</t>
    </rPh>
    <rPh sb="326" eb="327">
      <t>オモ</t>
    </rPh>
    <rPh sb="332" eb="335">
      <t>ミハライキン</t>
    </rPh>
    <rPh sb="336" eb="338">
      <t>ゲンショウ</t>
    </rPh>
    <rPh sb="344" eb="346">
      <t>フサイ</t>
    </rPh>
    <rPh sb="347" eb="349">
      <t>ゲンショウ</t>
    </rPh>
    <rPh sb="468" eb="470">
      <t>イッソウ</t>
    </rPh>
    <phoneticPr fontId="4"/>
  </si>
  <si>
    <t>　①有形固定資産減価償却率は、令和元年度の法適化に伴い、同年度から減価償却費を算定していることから、平均を下回っています。
　②管渠老朽化率は、供用開始が昭和62年であるため、法定耐用年数を超えた管渠はありません。
　③管渠改善率は、平均を下回っていますが、改善の必要な管渠が比較的少ないためです。しかし、供用開始から34年が経過し、老朽化した施設や更新期に備え、ストックマネジメント計画の策定を行い、適正な施設管理を継続できるよう取り組んでいきます。</t>
    <phoneticPr fontId="4"/>
  </si>
  <si>
    <t>　本市の汚水処理施設の整備は、汚水処理人口普及率が99.8％であり、汚水処理施設の整備が概ね完了しています。今後は、維持管理費の増加に対応するため、事業の中長期的な視点に立った収支計画の策定と適正な経営管理を行うため、経費削減による事業の効率化や下水道使用料の改定により、経営基盤の強化や経営の健全化を図ることが必要と考えます。
　経営戦略については、令和2年度に策定済みであり、令和6年度に見直し予定です。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</si>
</sst>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0.03</c:v>
                </c:pt>
                <c:pt idx="3">
                  <c:v>0.04</c:v>
                </c:pt>
                <c:pt idx="4">
                  <c:v>0.02</c:v>
                </c:pt>
              </c:numCache>
            </c:numRef>
          </c:val>
          <c:extLst>
            <c:ext xmlns:c16="http://schemas.microsoft.com/office/drawing/2014/chart" uri="{C3380CC4-5D6E-409C-BE32-E72D297353CC}">
              <c16:uniqueId val="{00000000-4DD8-467C-B8D0-AFB7C04273A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0.12</c:v>
                </c:pt>
                <c:pt idx="3">
                  <c:v>0.08</c:v>
                </c:pt>
                <c:pt idx="4">
                  <c:v>0.24</c:v>
                </c:pt>
              </c:numCache>
            </c:numRef>
          </c:val>
          <c:smooth val="0"/>
          <c:extLst>
            <c:ext xmlns:c16="http://schemas.microsoft.com/office/drawing/2014/chart" uri="{C3380CC4-5D6E-409C-BE32-E72D297353CC}">
              <c16:uniqueId val="{00000001-4DD8-467C-B8D0-AFB7C04273A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71-40CA-99A2-FEDEFFAE85F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57.04</c:v>
                </c:pt>
                <c:pt idx="3">
                  <c:v>60.78</c:v>
                </c:pt>
                <c:pt idx="4">
                  <c:v>59.96</c:v>
                </c:pt>
              </c:numCache>
            </c:numRef>
          </c:val>
          <c:smooth val="0"/>
          <c:extLst>
            <c:ext xmlns:c16="http://schemas.microsoft.com/office/drawing/2014/chart" uri="{C3380CC4-5D6E-409C-BE32-E72D297353CC}">
              <c16:uniqueId val="{00000001-0171-40CA-99A2-FEDEFFAE85F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92.88</c:v>
                </c:pt>
                <c:pt idx="3">
                  <c:v>92.96</c:v>
                </c:pt>
                <c:pt idx="4">
                  <c:v>92.96</c:v>
                </c:pt>
              </c:numCache>
            </c:numRef>
          </c:val>
          <c:extLst>
            <c:ext xmlns:c16="http://schemas.microsoft.com/office/drawing/2014/chart" uri="{C3380CC4-5D6E-409C-BE32-E72D297353CC}">
              <c16:uniqueId val="{00000000-827E-4ED4-9224-BE7C85457BD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93.73</c:v>
                </c:pt>
                <c:pt idx="3">
                  <c:v>94.17</c:v>
                </c:pt>
                <c:pt idx="4">
                  <c:v>94.27</c:v>
                </c:pt>
              </c:numCache>
            </c:numRef>
          </c:val>
          <c:smooth val="0"/>
          <c:extLst>
            <c:ext xmlns:c16="http://schemas.microsoft.com/office/drawing/2014/chart" uri="{C3380CC4-5D6E-409C-BE32-E72D297353CC}">
              <c16:uniqueId val="{00000001-827E-4ED4-9224-BE7C85457BD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102.48</c:v>
                </c:pt>
                <c:pt idx="3">
                  <c:v>108.76</c:v>
                </c:pt>
                <c:pt idx="4">
                  <c:v>110.55</c:v>
                </c:pt>
              </c:numCache>
            </c:numRef>
          </c:val>
          <c:extLst>
            <c:ext xmlns:c16="http://schemas.microsoft.com/office/drawing/2014/chart" uri="{C3380CC4-5D6E-409C-BE32-E72D297353CC}">
              <c16:uniqueId val="{00000000-9613-4054-97C2-531646AEC1B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106.32</c:v>
                </c:pt>
                <c:pt idx="3">
                  <c:v>106.67</c:v>
                </c:pt>
                <c:pt idx="4">
                  <c:v>106.9</c:v>
                </c:pt>
              </c:numCache>
            </c:numRef>
          </c:val>
          <c:smooth val="0"/>
          <c:extLst>
            <c:ext xmlns:c16="http://schemas.microsoft.com/office/drawing/2014/chart" uri="{C3380CC4-5D6E-409C-BE32-E72D297353CC}">
              <c16:uniqueId val="{00000001-9613-4054-97C2-531646AEC1B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3.3</c:v>
                </c:pt>
                <c:pt idx="3">
                  <c:v>6.2</c:v>
                </c:pt>
                <c:pt idx="4">
                  <c:v>9.1</c:v>
                </c:pt>
              </c:numCache>
            </c:numRef>
          </c:val>
          <c:extLst>
            <c:ext xmlns:c16="http://schemas.microsoft.com/office/drawing/2014/chart" uri="{C3380CC4-5D6E-409C-BE32-E72D297353CC}">
              <c16:uniqueId val="{00000000-65E9-48E2-9576-F0FC6AC5E2E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21.22</c:v>
                </c:pt>
                <c:pt idx="3">
                  <c:v>23.25</c:v>
                </c:pt>
                <c:pt idx="4">
                  <c:v>25.2</c:v>
                </c:pt>
              </c:numCache>
            </c:numRef>
          </c:val>
          <c:smooth val="0"/>
          <c:extLst>
            <c:ext xmlns:c16="http://schemas.microsoft.com/office/drawing/2014/chart" uri="{C3380CC4-5D6E-409C-BE32-E72D297353CC}">
              <c16:uniqueId val="{00000001-65E9-48E2-9576-F0FC6AC5E2E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6F8-42FB-9B7B-3A8A60F25B5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0.83</c:v>
                </c:pt>
                <c:pt idx="3">
                  <c:v>1.06</c:v>
                </c:pt>
                <c:pt idx="4">
                  <c:v>2.02</c:v>
                </c:pt>
              </c:numCache>
            </c:numRef>
          </c:val>
          <c:smooth val="0"/>
          <c:extLst>
            <c:ext xmlns:c16="http://schemas.microsoft.com/office/drawing/2014/chart" uri="{C3380CC4-5D6E-409C-BE32-E72D297353CC}">
              <c16:uniqueId val="{00000001-36F8-42FB-9B7B-3A8A60F25B5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15E-4AA8-86B9-3D2905A9103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1.35</c:v>
                </c:pt>
                <c:pt idx="3">
                  <c:v>3.68</c:v>
                </c:pt>
                <c:pt idx="4">
                  <c:v>5.3</c:v>
                </c:pt>
              </c:numCache>
            </c:numRef>
          </c:val>
          <c:smooth val="0"/>
          <c:extLst>
            <c:ext xmlns:c16="http://schemas.microsoft.com/office/drawing/2014/chart" uri="{C3380CC4-5D6E-409C-BE32-E72D297353CC}">
              <c16:uniqueId val="{00000001-D15E-4AA8-86B9-3D2905A9103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65.52</c:v>
                </c:pt>
                <c:pt idx="3">
                  <c:v>81.819999999999993</c:v>
                </c:pt>
                <c:pt idx="4">
                  <c:v>85.66</c:v>
                </c:pt>
              </c:numCache>
            </c:numRef>
          </c:val>
          <c:extLst>
            <c:ext xmlns:c16="http://schemas.microsoft.com/office/drawing/2014/chart" uri="{C3380CC4-5D6E-409C-BE32-E72D297353CC}">
              <c16:uniqueId val="{00000000-C8E3-4B33-B0BA-BDDAD71269E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71.540000000000006</c:v>
                </c:pt>
                <c:pt idx="3">
                  <c:v>67.86</c:v>
                </c:pt>
                <c:pt idx="4">
                  <c:v>72.92</c:v>
                </c:pt>
              </c:numCache>
            </c:numRef>
          </c:val>
          <c:smooth val="0"/>
          <c:extLst>
            <c:ext xmlns:c16="http://schemas.microsoft.com/office/drawing/2014/chart" uri="{C3380CC4-5D6E-409C-BE32-E72D297353CC}">
              <c16:uniqueId val="{00000001-C8E3-4B33-B0BA-BDDAD71269E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559.61</c:v>
                </c:pt>
                <c:pt idx="3">
                  <c:v>567.73</c:v>
                </c:pt>
                <c:pt idx="4">
                  <c:v>518.6</c:v>
                </c:pt>
              </c:numCache>
            </c:numRef>
          </c:val>
          <c:extLst>
            <c:ext xmlns:c16="http://schemas.microsoft.com/office/drawing/2014/chart" uri="{C3380CC4-5D6E-409C-BE32-E72D297353CC}">
              <c16:uniqueId val="{00000000-0ED8-4122-8B75-43F7CB4C1B9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653.69000000000005</c:v>
                </c:pt>
                <c:pt idx="3">
                  <c:v>709.4</c:v>
                </c:pt>
                <c:pt idx="4">
                  <c:v>734.47</c:v>
                </c:pt>
              </c:numCache>
            </c:numRef>
          </c:val>
          <c:smooth val="0"/>
          <c:extLst>
            <c:ext xmlns:c16="http://schemas.microsoft.com/office/drawing/2014/chart" uri="{C3380CC4-5D6E-409C-BE32-E72D297353CC}">
              <c16:uniqueId val="{00000001-0ED8-4122-8B75-43F7CB4C1B9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73.099999999999994</c:v>
                </c:pt>
                <c:pt idx="3">
                  <c:v>72.73</c:v>
                </c:pt>
                <c:pt idx="4">
                  <c:v>73.349999999999994</c:v>
                </c:pt>
              </c:numCache>
            </c:numRef>
          </c:val>
          <c:extLst>
            <c:ext xmlns:c16="http://schemas.microsoft.com/office/drawing/2014/chart" uri="{C3380CC4-5D6E-409C-BE32-E72D297353CC}">
              <c16:uniqueId val="{00000000-5553-416A-8355-F1FA2387D1E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88.05</c:v>
                </c:pt>
                <c:pt idx="3">
                  <c:v>91.14</c:v>
                </c:pt>
                <c:pt idx="4">
                  <c:v>90.69</c:v>
                </c:pt>
              </c:numCache>
            </c:numRef>
          </c:val>
          <c:smooth val="0"/>
          <c:extLst>
            <c:ext xmlns:c16="http://schemas.microsoft.com/office/drawing/2014/chart" uri="{C3380CC4-5D6E-409C-BE32-E72D297353CC}">
              <c16:uniqueId val="{00000001-5553-416A-8355-F1FA2387D1E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150</c:v>
                </c:pt>
                <c:pt idx="3">
                  <c:v>150</c:v>
                </c:pt>
                <c:pt idx="4">
                  <c:v>150.1</c:v>
                </c:pt>
              </c:numCache>
            </c:numRef>
          </c:val>
          <c:extLst>
            <c:ext xmlns:c16="http://schemas.microsoft.com/office/drawing/2014/chart" uri="{C3380CC4-5D6E-409C-BE32-E72D297353CC}">
              <c16:uniqueId val="{00000000-6D99-4441-AC85-859848D0903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141.15</c:v>
                </c:pt>
                <c:pt idx="3">
                  <c:v>136.86000000000001</c:v>
                </c:pt>
                <c:pt idx="4">
                  <c:v>138.52000000000001</c:v>
                </c:pt>
              </c:numCache>
            </c:numRef>
          </c:val>
          <c:smooth val="0"/>
          <c:extLst>
            <c:ext xmlns:c16="http://schemas.microsoft.com/office/drawing/2014/chart" uri="{C3380CC4-5D6E-409C-BE32-E72D297353CC}">
              <c16:uniqueId val="{00000001-6D99-4441-AC85-859848D0903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4" t="str">
        <f>データ!H6</f>
        <v>愛知県　みよし市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2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Bc1</v>
      </c>
      <c r="X8" s="71"/>
      <c r="Y8" s="71"/>
      <c r="Z8" s="71"/>
      <c r="AA8" s="71"/>
      <c r="AB8" s="71"/>
      <c r="AC8" s="71"/>
      <c r="AD8" s="72" t="str">
        <f>データ!$M$6</f>
        <v>非設置</v>
      </c>
      <c r="AE8" s="72"/>
      <c r="AF8" s="72"/>
      <c r="AG8" s="72"/>
      <c r="AH8" s="72"/>
      <c r="AI8" s="72"/>
      <c r="AJ8" s="72"/>
      <c r="AK8" s="3"/>
      <c r="AL8" s="46">
        <f>データ!S6</f>
        <v>61245</v>
      </c>
      <c r="AM8" s="46"/>
      <c r="AN8" s="46"/>
      <c r="AO8" s="46"/>
      <c r="AP8" s="46"/>
      <c r="AQ8" s="46"/>
      <c r="AR8" s="46"/>
      <c r="AS8" s="46"/>
      <c r="AT8" s="45">
        <f>データ!T6</f>
        <v>32.19</v>
      </c>
      <c r="AU8" s="45"/>
      <c r="AV8" s="45"/>
      <c r="AW8" s="45"/>
      <c r="AX8" s="45"/>
      <c r="AY8" s="45"/>
      <c r="AZ8" s="45"/>
      <c r="BA8" s="45"/>
      <c r="BB8" s="45">
        <f>データ!U6</f>
        <v>1902.61</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2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5">
      <c r="A10" s="2"/>
      <c r="B10" s="45" t="str">
        <f>データ!N6</f>
        <v>-</v>
      </c>
      <c r="C10" s="45"/>
      <c r="D10" s="45"/>
      <c r="E10" s="45"/>
      <c r="F10" s="45"/>
      <c r="G10" s="45"/>
      <c r="H10" s="45"/>
      <c r="I10" s="45">
        <f>データ!O6</f>
        <v>77.86</v>
      </c>
      <c r="J10" s="45"/>
      <c r="K10" s="45"/>
      <c r="L10" s="45"/>
      <c r="M10" s="45"/>
      <c r="N10" s="45"/>
      <c r="O10" s="45"/>
      <c r="P10" s="45">
        <f>データ!P6</f>
        <v>83.54</v>
      </c>
      <c r="Q10" s="45"/>
      <c r="R10" s="45"/>
      <c r="S10" s="45"/>
      <c r="T10" s="45"/>
      <c r="U10" s="45"/>
      <c r="V10" s="45"/>
      <c r="W10" s="45">
        <f>データ!Q6</f>
        <v>84.14</v>
      </c>
      <c r="X10" s="45"/>
      <c r="Y10" s="45"/>
      <c r="Z10" s="45"/>
      <c r="AA10" s="45"/>
      <c r="AB10" s="45"/>
      <c r="AC10" s="45"/>
      <c r="AD10" s="46">
        <f>データ!R6</f>
        <v>1980</v>
      </c>
      <c r="AE10" s="46"/>
      <c r="AF10" s="46"/>
      <c r="AG10" s="46"/>
      <c r="AH10" s="46"/>
      <c r="AI10" s="46"/>
      <c r="AJ10" s="46"/>
      <c r="AK10" s="2"/>
      <c r="AL10" s="46">
        <f>データ!V6</f>
        <v>51143</v>
      </c>
      <c r="AM10" s="46"/>
      <c r="AN10" s="46"/>
      <c r="AO10" s="46"/>
      <c r="AP10" s="46"/>
      <c r="AQ10" s="46"/>
      <c r="AR10" s="46"/>
      <c r="AS10" s="46"/>
      <c r="AT10" s="45">
        <f>データ!W6</f>
        <v>9.2799999999999994</v>
      </c>
      <c r="AU10" s="45"/>
      <c r="AV10" s="45"/>
      <c r="AW10" s="45"/>
      <c r="AX10" s="45"/>
      <c r="AY10" s="45"/>
      <c r="AZ10" s="45"/>
      <c r="BA10" s="45"/>
      <c r="BB10" s="45">
        <f>データ!X6</f>
        <v>5511.1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Pr9dGfo2nw3Z3krYKam/3bR1rTUYlZupBj0P7TGcO1ntjXtN7zwwFrIU5UMWlq5lU+X5DA0zRzZPu6ZDAdagw==" saltValue="FLTE6BMOn9JWrH7tYSlJ5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2021</v>
      </c>
      <c r="C6" s="19">
        <f t="shared" ref="C6:X6" si="3">C7</f>
        <v>232360</v>
      </c>
      <c r="D6" s="19">
        <f t="shared" si="3"/>
        <v>46</v>
      </c>
      <c r="E6" s="19">
        <f t="shared" si="3"/>
        <v>17</v>
      </c>
      <c r="F6" s="19">
        <f t="shared" si="3"/>
        <v>1</v>
      </c>
      <c r="G6" s="19">
        <f t="shared" si="3"/>
        <v>0</v>
      </c>
      <c r="H6" s="19" t="str">
        <f t="shared" si="3"/>
        <v>愛知県　みよし市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77.86</v>
      </c>
      <c r="P6" s="20">
        <f t="shared" si="3"/>
        <v>83.54</v>
      </c>
      <c r="Q6" s="20">
        <f t="shared" si="3"/>
        <v>84.14</v>
      </c>
      <c r="R6" s="20">
        <f t="shared" si="3"/>
        <v>1980</v>
      </c>
      <c r="S6" s="20">
        <f t="shared" si="3"/>
        <v>61245</v>
      </c>
      <c r="T6" s="20">
        <f t="shared" si="3"/>
        <v>32.19</v>
      </c>
      <c r="U6" s="20">
        <f t="shared" si="3"/>
        <v>1902.61</v>
      </c>
      <c r="V6" s="20">
        <f t="shared" si="3"/>
        <v>51143</v>
      </c>
      <c r="W6" s="20">
        <f t="shared" si="3"/>
        <v>9.2799999999999994</v>
      </c>
      <c r="X6" s="20">
        <f t="shared" si="3"/>
        <v>5511.1</v>
      </c>
      <c r="Y6" s="21" t="str">
        <f>IF(Y7="",NA(),Y7)</f>
        <v>-</v>
      </c>
      <c r="Z6" s="21" t="str">
        <f t="shared" ref="Z6:AH6" si="4">IF(Z7="",NA(),Z7)</f>
        <v>-</v>
      </c>
      <c r="AA6" s="21">
        <f t="shared" si="4"/>
        <v>102.48</v>
      </c>
      <c r="AB6" s="21">
        <f t="shared" si="4"/>
        <v>108.76</v>
      </c>
      <c r="AC6" s="21">
        <f t="shared" si="4"/>
        <v>110.55</v>
      </c>
      <c r="AD6" s="21" t="str">
        <f t="shared" si="4"/>
        <v>-</v>
      </c>
      <c r="AE6" s="21" t="str">
        <f t="shared" si="4"/>
        <v>-</v>
      </c>
      <c r="AF6" s="21">
        <f t="shared" si="4"/>
        <v>106.32</v>
      </c>
      <c r="AG6" s="21">
        <f t="shared" si="4"/>
        <v>106.67</v>
      </c>
      <c r="AH6" s="21">
        <f t="shared" si="4"/>
        <v>106.9</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1.35</v>
      </c>
      <c r="AR6" s="21">
        <f t="shared" si="5"/>
        <v>3.68</v>
      </c>
      <c r="AS6" s="21">
        <f t="shared" si="5"/>
        <v>5.3</v>
      </c>
      <c r="AT6" s="20" t="str">
        <f>IF(AT7="","",IF(AT7="-","【-】","【"&amp;SUBSTITUTE(TEXT(AT7,"#,##0.00"),"-","△")&amp;"】"))</f>
        <v>【3.09】</v>
      </c>
      <c r="AU6" s="21" t="str">
        <f>IF(AU7="",NA(),AU7)</f>
        <v>-</v>
      </c>
      <c r="AV6" s="21" t="str">
        <f t="shared" ref="AV6:BD6" si="6">IF(AV7="",NA(),AV7)</f>
        <v>-</v>
      </c>
      <c r="AW6" s="21">
        <f t="shared" si="6"/>
        <v>65.52</v>
      </c>
      <c r="AX6" s="21">
        <f t="shared" si="6"/>
        <v>81.819999999999993</v>
      </c>
      <c r="AY6" s="21">
        <f t="shared" si="6"/>
        <v>85.66</v>
      </c>
      <c r="AZ6" s="21" t="str">
        <f t="shared" si="6"/>
        <v>-</v>
      </c>
      <c r="BA6" s="21" t="str">
        <f t="shared" si="6"/>
        <v>-</v>
      </c>
      <c r="BB6" s="21">
        <f t="shared" si="6"/>
        <v>71.540000000000006</v>
      </c>
      <c r="BC6" s="21">
        <f t="shared" si="6"/>
        <v>67.86</v>
      </c>
      <c r="BD6" s="21">
        <f t="shared" si="6"/>
        <v>72.92</v>
      </c>
      <c r="BE6" s="20" t="str">
        <f>IF(BE7="","",IF(BE7="-","【-】","【"&amp;SUBSTITUTE(TEXT(BE7,"#,##0.00"),"-","△")&amp;"】"))</f>
        <v>【71.39】</v>
      </c>
      <c r="BF6" s="21" t="str">
        <f>IF(BF7="",NA(),BF7)</f>
        <v>-</v>
      </c>
      <c r="BG6" s="21" t="str">
        <f t="shared" ref="BG6:BO6" si="7">IF(BG7="",NA(),BG7)</f>
        <v>-</v>
      </c>
      <c r="BH6" s="21">
        <f t="shared" si="7"/>
        <v>559.61</v>
      </c>
      <c r="BI6" s="21">
        <f t="shared" si="7"/>
        <v>567.73</v>
      </c>
      <c r="BJ6" s="21">
        <f t="shared" si="7"/>
        <v>518.6</v>
      </c>
      <c r="BK6" s="21" t="str">
        <f t="shared" si="7"/>
        <v>-</v>
      </c>
      <c r="BL6" s="21" t="str">
        <f t="shared" si="7"/>
        <v>-</v>
      </c>
      <c r="BM6" s="21">
        <f t="shared" si="7"/>
        <v>653.69000000000005</v>
      </c>
      <c r="BN6" s="21">
        <f t="shared" si="7"/>
        <v>709.4</v>
      </c>
      <c r="BO6" s="21">
        <f t="shared" si="7"/>
        <v>734.47</v>
      </c>
      <c r="BP6" s="20" t="str">
        <f>IF(BP7="","",IF(BP7="-","【-】","【"&amp;SUBSTITUTE(TEXT(BP7,"#,##0.00"),"-","△")&amp;"】"))</f>
        <v>【669.11】</v>
      </c>
      <c r="BQ6" s="21" t="str">
        <f>IF(BQ7="",NA(),BQ7)</f>
        <v>-</v>
      </c>
      <c r="BR6" s="21" t="str">
        <f t="shared" ref="BR6:BZ6" si="8">IF(BR7="",NA(),BR7)</f>
        <v>-</v>
      </c>
      <c r="BS6" s="21">
        <f t="shared" si="8"/>
        <v>73.099999999999994</v>
      </c>
      <c r="BT6" s="21">
        <f t="shared" si="8"/>
        <v>72.73</v>
      </c>
      <c r="BU6" s="21">
        <f t="shared" si="8"/>
        <v>73.349999999999994</v>
      </c>
      <c r="BV6" s="21" t="str">
        <f t="shared" si="8"/>
        <v>-</v>
      </c>
      <c r="BW6" s="21" t="str">
        <f t="shared" si="8"/>
        <v>-</v>
      </c>
      <c r="BX6" s="21">
        <f t="shared" si="8"/>
        <v>88.05</v>
      </c>
      <c r="BY6" s="21">
        <f t="shared" si="8"/>
        <v>91.14</v>
      </c>
      <c r="BZ6" s="21">
        <f t="shared" si="8"/>
        <v>90.69</v>
      </c>
      <c r="CA6" s="20" t="str">
        <f>IF(CA7="","",IF(CA7="-","【-】","【"&amp;SUBSTITUTE(TEXT(CA7,"#,##0.00"),"-","△")&amp;"】"))</f>
        <v>【99.73】</v>
      </c>
      <c r="CB6" s="21" t="str">
        <f>IF(CB7="",NA(),CB7)</f>
        <v>-</v>
      </c>
      <c r="CC6" s="21" t="str">
        <f t="shared" ref="CC6:CK6" si="9">IF(CC7="",NA(),CC7)</f>
        <v>-</v>
      </c>
      <c r="CD6" s="21">
        <f t="shared" si="9"/>
        <v>150</v>
      </c>
      <c r="CE6" s="21">
        <f t="shared" si="9"/>
        <v>150</v>
      </c>
      <c r="CF6" s="21">
        <f t="shared" si="9"/>
        <v>150.1</v>
      </c>
      <c r="CG6" s="21" t="str">
        <f t="shared" si="9"/>
        <v>-</v>
      </c>
      <c r="CH6" s="21" t="str">
        <f t="shared" si="9"/>
        <v>-</v>
      </c>
      <c r="CI6" s="21">
        <f t="shared" si="9"/>
        <v>141.15</v>
      </c>
      <c r="CJ6" s="21">
        <f t="shared" si="9"/>
        <v>136.86000000000001</v>
      </c>
      <c r="CK6" s="21">
        <f t="shared" si="9"/>
        <v>138.52000000000001</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57.04</v>
      </c>
      <c r="CU6" s="21">
        <f t="shared" si="10"/>
        <v>60.78</v>
      </c>
      <c r="CV6" s="21">
        <f t="shared" si="10"/>
        <v>59.96</v>
      </c>
      <c r="CW6" s="20" t="str">
        <f>IF(CW7="","",IF(CW7="-","【-】","【"&amp;SUBSTITUTE(TEXT(CW7,"#,##0.00"),"-","△")&amp;"】"))</f>
        <v>【59.99】</v>
      </c>
      <c r="CX6" s="21" t="str">
        <f>IF(CX7="",NA(),CX7)</f>
        <v>-</v>
      </c>
      <c r="CY6" s="21" t="str">
        <f t="shared" ref="CY6:DG6" si="11">IF(CY7="",NA(),CY7)</f>
        <v>-</v>
      </c>
      <c r="CZ6" s="21">
        <f t="shared" si="11"/>
        <v>92.88</v>
      </c>
      <c r="DA6" s="21">
        <f t="shared" si="11"/>
        <v>92.96</v>
      </c>
      <c r="DB6" s="21">
        <f t="shared" si="11"/>
        <v>92.96</v>
      </c>
      <c r="DC6" s="21" t="str">
        <f t="shared" si="11"/>
        <v>-</v>
      </c>
      <c r="DD6" s="21" t="str">
        <f t="shared" si="11"/>
        <v>-</v>
      </c>
      <c r="DE6" s="21">
        <f t="shared" si="11"/>
        <v>93.73</v>
      </c>
      <c r="DF6" s="21">
        <f t="shared" si="11"/>
        <v>94.17</v>
      </c>
      <c r="DG6" s="21">
        <f t="shared" si="11"/>
        <v>94.27</v>
      </c>
      <c r="DH6" s="20" t="str">
        <f>IF(DH7="","",IF(DH7="-","【-】","【"&amp;SUBSTITUTE(TEXT(DH7,"#,##0.00"),"-","△")&amp;"】"))</f>
        <v>【95.72】</v>
      </c>
      <c r="DI6" s="21" t="str">
        <f>IF(DI7="",NA(),DI7)</f>
        <v>-</v>
      </c>
      <c r="DJ6" s="21" t="str">
        <f t="shared" ref="DJ6:DR6" si="12">IF(DJ7="",NA(),DJ7)</f>
        <v>-</v>
      </c>
      <c r="DK6" s="21">
        <f t="shared" si="12"/>
        <v>3.3</v>
      </c>
      <c r="DL6" s="21">
        <f t="shared" si="12"/>
        <v>6.2</v>
      </c>
      <c r="DM6" s="21">
        <f t="shared" si="12"/>
        <v>9.1</v>
      </c>
      <c r="DN6" s="21" t="str">
        <f t="shared" si="12"/>
        <v>-</v>
      </c>
      <c r="DO6" s="21" t="str">
        <f t="shared" si="12"/>
        <v>-</v>
      </c>
      <c r="DP6" s="21">
        <f t="shared" si="12"/>
        <v>21.22</v>
      </c>
      <c r="DQ6" s="21">
        <f t="shared" si="12"/>
        <v>23.25</v>
      </c>
      <c r="DR6" s="21">
        <f t="shared" si="12"/>
        <v>25.2</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0.83</v>
      </c>
      <c r="EB6" s="21">
        <f t="shared" si="13"/>
        <v>1.06</v>
      </c>
      <c r="EC6" s="21">
        <f t="shared" si="13"/>
        <v>2.02</v>
      </c>
      <c r="ED6" s="20" t="str">
        <f>IF(ED7="","",IF(ED7="-","【-】","【"&amp;SUBSTITUTE(TEXT(ED7,"#,##0.00"),"-","△")&amp;"】"))</f>
        <v>【6.54】</v>
      </c>
      <c r="EE6" s="21" t="str">
        <f>IF(EE7="",NA(),EE7)</f>
        <v>-</v>
      </c>
      <c r="EF6" s="21" t="str">
        <f t="shared" ref="EF6:EN6" si="14">IF(EF7="",NA(),EF7)</f>
        <v>-</v>
      </c>
      <c r="EG6" s="21">
        <f t="shared" si="14"/>
        <v>0.03</v>
      </c>
      <c r="EH6" s="21">
        <f t="shared" si="14"/>
        <v>0.04</v>
      </c>
      <c r="EI6" s="21">
        <f t="shared" si="14"/>
        <v>0.02</v>
      </c>
      <c r="EJ6" s="21" t="str">
        <f t="shared" si="14"/>
        <v>-</v>
      </c>
      <c r="EK6" s="21" t="str">
        <f t="shared" si="14"/>
        <v>-</v>
      </c>
      <c r="EL6" s="21">
        <f t="shared" si="14"/>
        <v>0.12</v>
      </c>
      <c r="EM6" s="21">
        <f t="shared" si="14"/>
        <v>0.08</v>
      </c>
      <c r="EN6" s="21">
        <f t="shared" si="14"/>
        <v>0.24</v>
      </c>
      <c r="EO6" s="20" t="str">
        <f>IF(EO7="","",IF(EO7="-","【-】","【"&amp;SUBSTITUTE(TEXT(EO7,"#,##0.00"),"-","△")&amp;"】"))</f>
        <v>【0.24】</v>
      </c>
    </row>
    <row r="7" spans="1:148" s="22" customFormat="1" x14ac:dyDescent="0.25">
      <c r="A7" s="14"/>
      <c r="B7" s="23">
        <v>2021</v>
      </c>
      <c r="C7" s="23">
        <v>232360</v>
      </c>
      <c r="D7" s="23">
        <v>46</v>
      </c>
      <c r="E7" s="23">
        <v>17</v>
      </c>
      <c r="F7" s="23">
        <v>1</v>
      </c>
      <c r="G7" s="23">
        <v>0</v>
      </c>
      <c r="H7" s="23" t="s">
        <v>96</v>
      </c>
      <c r="I7" s="23" t="s">
        <v>97</v>
      </c>
      <c r="J7" s="23" t="s">
        <v>98</v>
      </c>
      <c r="K7" s="23" t="s">
        <v>99</v>
      </c>
      <c r="L7" s="23" t="s">
        <v>100</v>
      </c>
      <c r="M7" s="23" t="s">
        <v>101</v>
      </c>
      <c r="N7" s="24" t="s">
        <v>102</v>
      </c>
      <c r="O7" s="24">
        <v>77.86</v>
      </c>
      <c r="P7" s="24">
        <v>83.54</v>
      </c>
      <c r="Q7" s="24">
        <v>84.14</v>
      </c>
      <c r="R7" s="24">
        <v>1980</v>
      </c>
      <c r="S7" s="24">
        <v>61245</v>
      </c>
      <c r="T7" s="24">
        <v>32.19</v>
      </c>
      <c r="U7" s="24">
        <v>1902.61</v>
      </c>
      <c r="V7" s="24">
        <v>51143</v>
      </c>
      <c r="W7" s="24">
        <v>9.2799999999999994</v>
      </c>
      <c r="X7" s="24">
        <v>5511.1</v>
      </c>
      <c r="Y7" s="24" t="s">
        <v>102</v>
      </c>
      <c r="Z7" s="24" t="s">
        <v>102</v>
      </c>
      <c r="AA7" s="24">
        <v>102.48</v>
      </c>
      <c r="AB7" s="24">
        <v>108.76</v>
      </c>
      <c r="AC7" s="24">
        <v>110.55</v>
      </c>
      <c r="AD7" s="24" t="s">
        <v>102</v>
      </c>
      <c r="AE7" s="24" t="s">
        <v>102</v>
      </c>
      <c r="AF7" s="24">
        <v>106.32</v>
      </c>
      <c r="AG7" s="24">
        <v>106.67</v>
      </c>
      <c r="AH7" s="24">
        <v>106.9</v>
      </c>
      <c r="AI7" s="24">
        <v>107.02</v>
      </c>
      <c r="AJ7" s="24" t="s">
        <v>102</v>
      </c>
      <c r="AK7" s="24" t="s">
        <v>102</v>
      </c>
      <c r="AL7" s="24">
        <v>0</v>
      </c>
      <c r="AM7" s="24">
        <v>0</v>
      </c>
      <c r="AN7" s="24">
        <v>0</v>
      </c>
      <c r="AO7" s="24" t="s">
        <v>102</v>
      </c>
      <c r="AP7" s="24" t="s">
        <v>102</v>
      </c>
      <c r="AQ7" s="24">
        <v>1.35</v>
      </c>
      <c r="AR7" s="24">
        <v>3.68</v>
      </c>
      <c r="AS7" s="24">
        <v>5.3</v>
      </c>
      <c r="AT7" s="24">
        <v>3.09</v>
      </c>
      <c r="AU7" s="24" t="s">
        <v>102</v>
      </c>
      <c r="AV7" s="24" t="s">
        <v>102</v>
      </c>
      <c r="AW7" s="24">
        <v>65.52</v>
      </c>
      <c r="AX7" s="24">
        <v>81.819999999999993</v>
      </c>
      <c r="AY7" s="24">
        <v>85.66</v>
      </c>
      <c r="AZ7" s="24" t="s">
        <v>102</v>
      </c>
      <c r="BA7" s="24" t="s">
        <v>102</v>
      </c>
      <c r="BB7" s="24">
        <v>71.540000000000006</v>
      </c>
      <c r="BC7" s="24">
        <v>67.86</v>
      </c>
      <c r="BD7" s="24">
        <v>72.92</v>
      </c>
      <c r="BE7" s="24">
        <v>71.39</v>
      </c>
      <c r="BF7" s="24" t="s">
        <v>102</v>
      </c>
      <c r="BG7" s="24" t="s">
        <v>102</v>
      </c>
      <c r="BH7" s="24">
        <v>559.61</v>
      </c>
      <c r="BI7" s="24">
        <v>567.73</v>
      </c>
      <c r="BJ7" s="24">
        <v>518.6</v>
      </c>
      <c r="BK7" s="24" t="s">
        <v>102</v>
      </c>
      <c r="BL7" s="24" t="s">
        <v>102</v>
      </c>
      <c r="BM7" s="24">
        <v>653.69000000000005</v>
      </c>
      <c r="BN7" s="24">
        <v>709.4</v>
      </c>
      <c r="BO7" s="24">
        <v>734.47</v>
      </c>
      <c r="BP7" s="24">
        <v>669.11</v>
      </c>
      <c r="BQ7" s="24" t="s">
        <v>102</v>
      </c>
      <c r="BR7" s="24" t="s">
        <v>102</v>
      </c>
      <c r="BS7" s="24">
        <v>73.099999999999994</v>
      </c>
      <c r="BT7" s="24">
        <v>72.73</v>
      </c>
      <c r="BU7" s="24">
        <v>73.349999999999994</v>
      </c>
      <c r="BV7" s="24" t="s">
        <v>102</v>
      </c>
      <c r="BW7" s="24" t="s">
        <v>102</v>
      </c>
      <c r="BX7" s="24">
        <v>88.05</v>
      </c>
      <c r="BY7" s="24">
        <v>91.14</v>
      </c>
      <c r="BZ7" s="24">
        <v>90.69</v>
      </c>
      <c r="CA7" s="24">
        <v>99.73</v>
      </c>
      <c r="CB7" s="24" t="s">
        <v>102</v>
      </c>
      <c r="CC7" s="24" t="s">
        <v>102</v>
      </c>
      <c r="CD7" s="24">
        <v>150</v>
      </c>
      <c r="CE7" s="24">
        <v>150</v>
      </c>
      <c r="CF7" s="24">
        <v>150.1</v>
      </c>
      <c r="CG7" s="24" t="s">
        <v>102</v>
      </c>
      <c r="CH7" s="24" t="s">
        <v>102</v>
      </c>
      <c r="CI7" s="24">
        <v>141.15</v>
      </c>
      <c r="CJ7" s="24">
        <v>136.86000000000001</v>
      </c>
      <c r="CK7" s="24">
        <v>138.52000000000001</v>
      </c>
      <c r="CL7" s="24">
        <v>134.97999999999999</v>
      </c>
      <c r="CM7" s="24" t="s">
        <v>102</v>
      </c>
      <c r="CN7" s="24" t="s">
        <v>102</v>
      </c>
      <c r="CO7" s="24" t="s">
        <v>102</v>
      </c>
      <c r="CP7" s="24" t="s">
        <v>102</v>
      </c>
      <c r="CQ7" s="24" t="s">
        <v>102</v>
      </c>
      <c r="CR7" s="24" t="s">
        <v>102</v>
      </c>
      <c r="CS7" s="24" t="s">
        <v>102</v>
      </c>
      <c r="CT7" s="24">
        <v>57.04</v>
      </c>
      <c r="CU7" s="24">
        <v>60.78</v>
      </c>
      <c r="CV7" s="24">
        <v>59.96</v>
      </c>
      <c r="CW7" s="24">
        <v>59.99</v>
      </c>
      <c r="CX7" s="24" t="s">
        <v>102</v>
      </c>
      <c r="CY7" s="24" t="s">
        <v>102</v>
      </c>
      <c r="CZ7" s="24">
        <v>92.88</v>
      </c>
      <c r="DA7" s="24">
        <v>92.96</v>
      </c>
      <c r="DB7" s="24">
        <v>92.96</v>
      </c>
      <c r="DC7" s="24" t="s">
        <v>102</v>
      </c>
      <c r="DD7" s="24" t="s">
        <v>102</v>
      </c>
      <c r="DE7" s="24">
        <v>93.73</v>
      </c>
      <c r="DF7" s="24">
        <v>94.17</v>
      </c>
      <c r="DG7" s="24">
        <v>94.27</v>
      </c>
      <c r="DH7" s="24">
        <v>95.72</v>
      </c>
      <c r="DI7" s="24" t="s">
        <v>102</v>
      </c>
      <c r="DJ7" s="24" t="s">
        <v>102</v>
      </c>
      <c r="DK7" s="24">
        <v>3.3</v>
      </c>
      <c r="DL7" s="24">
        <v>6.2</v>
      </c>
      <c r="DM7" s="24">
        <v>9.1</v>
      </c>
      <c r="DN7" s="24" t="s">
        <v>102</v>
      </c>
      <c r="DO7" s="24" t="s">
        <v>102</v>
      </c>
      <c r="DP7" s="24">
        <v>21.22</v>
      </c>
      <c r="DQ7" s="24">
        <v>23.25</v>
      </c>
      <c r="DR7" s="24">
        <v>25.2</v>
      </c>
      <c r="DS7" s="24">
        <v>38.17</v>
      </c>
      <c r="DT7" s="24" t="s">
        <v>102</v>
      </c>
      <c r="DU7" s="24" t="s">
        <v>102</v>
      </c>
      <c r="DV7" s="24">
        <v>0</v>
      </c>
      <c r="DW7" s="24">
        <v>0</v>
      </c>
      <c r="DX7" s="24">
        <v>0</v>
      </c>
      <c r="DY7" s="24" t="s">
        <v>102</v>
      </c>
      <c r="DZ7" s="24" t="s">
        <v>102</v>
      </c>
      <c r="EA7" s="24">
        <v>0.83</v>
      </c>
      <c r="EB7" s="24">
        <v>1.06</v>
      </c>
      <c r="EC7" s="24">
        <v>2.02</v>
      </c>
      <c r="ED7" s="24">
        <v>6.54</v>
      </c>
      <c r="EE7" s="24" t="s">
        <v>102</v>
      </c>
      <c r="EF7" s="24" t="s">
        <v>102</v>
      </c>
      <c r="EG7" s="24">
        <v>0.03</v>
      </c>
      <c r="EH7" s="24">
        <v>0.04</v>
      </c>
      <c r="EI7" s="24">
        <v>0.02</v>
      </c>
      <c r="EJ7" s="24" t="s">
        <v>102</v>
      </c>
      <c r="EK7" s="24" t="s">
        <v>102</v>
      </c>
      <c r="EL7" s="24">
        <v>0.12</v>
      </c>
      <c r="EM7" s="24">
        <v>0.08</v>
      </c>
      <c r="EN7" s="24">
        <v>0.24</v>
      </c>
      <c r="EO7" s="24">
        <v>0.24</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5">
      <c r="B11">
        <v>4</v>
      </c>
      <c r="C11">
        <v>3</v>
      </c>
      <c r="D11">
        <v>2</v>
      </c>
      <c r="E11">
        <v>1</v>
      </c>
      <c r="F11">
        <v>0</v>
      </c>
      <c r="G11" t="s">
        <v>108</v>
      </c>
    </row>
    <row r="12" spans="1:148" x14ac:dyDescent="0.25">
      <c r="B12">
        <v>1</v>
      </c>
      <c r="C12">
        <v>1</v>
      </c>
      <c r="D12">
        <v>1</v>
      </c>
      <c r="E12">
        <v>2</v>
      </c>
      <c r="F12">
        <v>3</v>
      </c>
      <c r="G12" t="s">
        <v>109</v>
      </c>
    </row>
    <row r="13" spans="1:148" x14ac:dyDescent="0.2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2023-01-23T04:47:35Z</cp:lastPrinted>
  <dcterms:created xsi:type="dcterms:W3CDTF">2023-01-12T23:31:48Z</dcterms:created>
  <dcterms:modified xsi:type="dcterms:W3CDTF">2023-01-26T02:57:17Z</dcterms:modified>
  <cp:category/>
</cp:coreProperties>
</file>