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7_あま市\下水道\"/>
    </mc:Choice>
  </mc:AlternateContent>
  <xr:revisionPtr revIDLastSave="0" documentId="13_ncr:1_{663ADCCB-F519-4BA8-A5C5-1FF488FF75BA}" xr6:coauthVersionLast="47" xr6:coauthVersionMax="47" xr10:uidLastSave="{00000000-0000-0000-0000-000000000000}"/>
  <workbookProtection workbookAlgorithmName="SHA-512" workbookHashValue="234QT+9fUK85Zx0pybgHMBfZWFA/m1fPrONBS/LmeU006ejyWiyzBvPECiBcqytiXNftrTi8FJ0K6016sC201g==" workbookSaltValue="VhdF6LReFVM9HQr2HW9Wx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D10" i="4"/>
  <c r="W10" i="4"/>
  <c r="P10" i="4"/>
  <c r="I10" i="4"/>
  <c r="B10"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<sst xmlns="http://schemas.openxmlformats.org/spreadsheetml/2006/main" count="278" uniqueCount="117">
  <si>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</si>
  <si>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</si>
  <si>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</si>
  <si>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</si>
  <si>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</si>
  <si>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</si>
  <si>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</si>
  <si>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</si>
  <si>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</si>
  <si>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</si>
  <si>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</si>
  <si>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</si>
  <si>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</si>
  <si>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</si>
  <si>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</si>
  <si>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</si>
  <si>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</si>
  <si>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</si>
  <si>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</si>
  <si>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</si>
  <si>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</si>
  <si>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</si>
  <si>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</si>
  <si>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</si>
  <si>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</si>
  <si>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</si>
  <si>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</si>
  <si>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</si>
  <si>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</si>
  <si>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</si>
  <si>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</si>
  <si>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</si>
  <si>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</si>
  <si>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</si>
  <si>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</si>
  <si>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</si>
  <si>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</si>
  <si>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</si>
  <si>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</si>
  <si>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</si>
  <si>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</si>
  <si>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</si>
  <si>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</si>
  <si>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</si>
  <si>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</si>
  <si>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</si>
  <si>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</si>
  <si>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</si>
  <si>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</si>
  <si>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</si>
  <si>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</si>
  <si>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</si>
  <si>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</si>
  <si>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</si>
  <si>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</si>
  <si>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</si>
  <si>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</si>
  <si>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</si>
  <si>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</si>
  <si>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</si>
  <si>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</si>
  <si>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</si>
  <si>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</si>
  <si>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</si>
  <si>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</si>
  <si>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</si>
  <si>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</si>
  <si>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</si>
  <si>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</si>
  <si>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</si>
  <si>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</si>
  <si>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</si>
  <si>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</si>
  <si>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</si>
  <si>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</si>
  <si>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</si>
  <si>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</si>
  <si>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</si>
  <si>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</si>
  <si>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</si>
  <si>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</si>
  <si>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</si>
  <si>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</si>
  <si>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</si>
  <si>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</si>
  <si>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</si>
  <si>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</si>
  <si>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</si>
  <si>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</si>
  <si>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</si>
  <si>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</si>
  <si>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</si>
  <si>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</si>
  <si>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</si>
  <si>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</si>
  <si>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</si>
  <si>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</si>
  <si>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</si>
  <si>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</si>
  <si>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</si>
  <si>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</si>
  <si>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</si>
  <si>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</si>
  <si>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</si>
  <si>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</si>
  <si>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</si>
  <si>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</si>
  <si>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</si>
  <si>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</si>
  <si>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</si>
  <si>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</si>
  <si>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</si>
  <si>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</si>
  <si>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</si>
  <si>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供用開始から時間が経過しておらず、法定耐用年数を経過した管路が無いため、現在のところ、老朽化の状況分析は特に行っておりません。</t>
    <phoneticPr fontId="4"/>
  </si>
  <si>
    <t>分析結果より、いくつかの課題がある中、重点的に取り組まなければならないことは、下水道接続人口の増加による下水道使用料収入を向上させることである。
　そのために、令和２年度に策定した経営戦略に沿り、維持管理業務や事務の効率化と低コスト技術の導入による建設費のコスト縮減に取り組み、整備及び供用開始面積の拡大に努める。
　また、供用開始区域内の下水道未接続者への接続促進を行い、使用料収入・経費回収率・水洗化率の向上に取り組み、積極的な経営改善を進める。
　当面の目標として、将来人口の見通しや投資効果を鑑み、「あま市公共下水道重点アクションプラン」に基づき、効率かつ迅速に未整備区域を優先し整備を行い、下水道接続人口の増加による下水道使用料収入を向上させる。　
　なお、現経営戦略については進捗管理等に努め、令和６年度に、計画と実績の乖離及びその原因分析を含めた見直しを行う。</t>
    <rPh sb="80" eb="82">
      <t>レイワ</t>
    </rPh>
    <rPh sb="83" eb="85">
      <t>ネンド</t>
    </rPh>
    <rPh sb="86" eb="88">
      <t>サクテイ</t>
    </rPh>
    <rPh sb="90" eb="92">
      <t>ケイエイ</t>
    </rPh>
    <rPh sb="92" eb="94">
      <t>センリャク</t>
    </rPh>
    <rPh sb="95" eb="96">
      <t>エン</t>
    </rPh>
    <rPh sb="334" eb="335">
      <t>ゲン</t>
    </rPh>
    <rPh sb="335" eb="337">
      <t>ケイエイ</t>
    </rPh>
    <rPh sb="337" eb="339">
      <t>センリャク</t>
    </rPh>
    <rPh sb="344" eb="346">
      <t>シンチョク</t>
    </rPh>
    <rPh sb="346" eb="348">
      <t>カンリ</t>
    </rPh>
    <rPh sb="348" eb="349">
      <t>ナド</t>
    </rPh>
    <rPh sb="350" eb="351">
      <t>ツト</t>
    </rPh>
    <rPh sb="353" eb="355">
      <t>レイワ</t>
    </rPh>
    <rPh sb="356" eb="358">
      <t>ネンド</t>
    </rPh>
    <rPh sb="360" eb="362">
      <t>ケイカク</t>
    </rPh>
    <rPh sb="363" eb="365">
      <t>ジッセキ</t>
    </rPh>
    <rPh sb="366" eb="368">
      <t>カイリ</t>
    </rPh>
    <rPh sb="368" eb="369">
      <t>オヨ</t>
    </rPh>
    <rPh sb="372" eb="374">
      <t>ゲンイン</t>
    </rPh>
    <rPh sb="374" eb="376">
      <t>ブンセキ</t>
    </rPh>
    <rPh sb="377" eb="378">
      <t>フク</t>
    </rPh>
    <rPh sb="380" eb="382">
      <t>ミナオ</t>
    </rPh>
    <rPh sb="384" eb="385">
      <t>オコナ</t>
    </rPh>
    <phoneticPr fontId="4"/>
  </si>
  <si>
    <t>あま市公共下水道事業は、先行投資型の事業で、平成16年度に事業着手し、整備済みの区域から平成21年度に供用を開始し、現在も下水道施設（管きょ等）の整備を進めており、整備途上にある。
　そのため、一般会計からの繰入金、国庫補助金及び下水道整備に伴う企業債に依存している状況にある。
　毎年度供用開始面積を拡大しているものの、近年においては財源確保が厳しいことから単年度の整備及び供用開始面積は縮小傾向にある。
　令和元年度より企業会計に移行し、経営分析を行ったところ、
　①「経常収支比率」は単年度で赤字の結果となっている。これは、減価償却費の財源不足によるものである。
　②「累積欠損金比率」③「流動比率」⑤「経費回収率」⑥「汚水処理原価」については、先行投資型の事業で下水道普及率が約33.8％と整備途上にあり、接続率も低いことから、十分な使用料収入の確保が可能な事業規模に達していないことが、数値の要因と考えられる。
　④「企業債残高対事業規模比率」については、企業債の元金償還は一般会計が負担することとなっているため、数値は0となっている。
　⑦「施設利用率」については、該当する施設がないため、数値はない。
　⑧「水洗化率」については、水洗便所設置人口は増加しているが、年度末に供用開始区域を拡大するため、年度末の水洗化率は低くなっている。今後も、供用開始区域を拡大していくため、水洗化率は横ばいに近い形で推移していくと推測される。</t>
    <rPh sb="317" eb="318">
      <t>ゲン</t>
    </rPh>
    <rPh sb="335" eb="338">
      <t>ゲスイドウ</t>
    </rPh>
    <rPh sb="338" eb="340">
      <t>フキュウ</t>
    </rPh>
    <rPh sb="340" eb="34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</si>
</sst>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2B-416B-A6ED-819F4DB920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0.03</c:v>
                </c:pt>
                <c:pt idx="4">
                  <c:v>0.05</c:v>
                </c:pt>
              </c:numCache>
            </c:numRef>
          </c:val>
          <c:smooth val="0"/>
          <c:extLst>
            <c:ext xmlns:c16="http://schemas.microsoft.com/office/drawing/2014/chart" uri="{C3380CC4-5D6E-409C-BE32-E72D297353CC}">
              <c16:uniqueId val="{00000001-992B-416B-A6ED-819F4DB920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0E-44EE-A417-DC9A5C71E9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41.81</c:v>
                </c:pt>
                <c:pt idx="3">
                  <c:v>44.35</c:v>
                </c:pt>
                <c:pt idx="4">
                  <c:v>45.46</c:v>
                </c:pt>
              </c:numCache>
            </c:numRef>
          </c:val>
          <c:smooth val="0"/>
          <c:extLst>
            <c:ext xmlns:c16="http://schemas.microsoft.com/office/drawing/2014/chart" uri="{C3380CC4-5D6E-409C-BE32-E72D297353CC}">
              <c16:uniqueId val="{00000001-F10E-44EE-A417-DC9A5C71E9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62.07</c:v>
                </c:pt>
                <c:pt idx="3">
                  <c:v>64</c:v>
                </c:pt>
                <c:pt idx="4">
                  <c:v>66.849999999999994</c:v>
                </c:pt>
              </c:numCache>
            </c:numRef>
          </c:val>
          <c:extLst>
            <c:ext xmlns:c16="http://schemas.microsoft.com/office/drawing/2014/chart" uri="{C3380CC4-5D6E-409C-BE32-E72D297353CC}">
              <c16:uniqueId val="{00000000-6365-41EC-92D0-6D4E2C2C33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63.54</c:v>
                </c:pt>
                <c:pt idx="3">
                  <c:v>63.65</c:v>
                </c:pt>
                <c:pt idx="4">
                  <c:v>62.48</c:v>
                </c:pt>
              </c:numCache>
            </c:numRef>
          </c:val>
          <c:smooth val="0"/>
          <c:extLst>
            <c:ext xmlns:c16="http://schemas.microsoft.com/office/drawing/2014/chart" uri="{C3380CC4-5D6E-409C-BE32-E72D297353CC}">
              <c16:uniqueId val="{00000001-6365-41EC-92D0-6D4E2C2C33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74.72</c:v>
                </c:pt>
                <c:pt idx="3">
                  <c:v>79.92</c:v>
                </c:pt>
                <c:pt idx="4">
                  <c:v>90.57</c:v>
                </c:pt>
              </c:numCache>
            </c:numRef>
          </c:val>
          <c:extLst>
            <c:ext xmlns:c16="http://schemas.microsoft.com/office/drawing/2014/chart" uri="{C3380CC4-5D6E-409C-BE32-E72D297353CC}">
              <c16:uniqueId val="{00000000-C056-4B83-979F-93B9457FC1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101.29</c:v>
                </c:pt>
                <c:pt idx="3">
                  <c:v>105.2</c:v>
                </c:pt>
                <c:pt idx="4">
                  <c:v>102.6</c:v>
                </c:pt>
              </c:numCache>
            </c:numRef>
          </c:val>
          <c:smooth val="0"/>
          <c:extLst>
            <c:ext xmlns:c16="http://schemas.microsoft.com/office/drawing/2014/chart" uri="{C3380CC4-5D6E-409C-BE32-E72D297353CC}">
              <c16:uniqueId val="{00000001-C056-4B83-979F-93B9457FC1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2.54</c:v>
                </c:pt>
                <c:pt idx="3">
                  <c:v>4.76</c:v>
                </c:pt>
                <c:pt idx="4">
                  <c:v>7</c:v>
                </c:pt>
              </c:numCache>
            </c:numRef>
          </c:val>
          <c:extLst>
            <c:ext xmlns:c16="http://schemas.microsoft.com/office/drawing/2014/chart" uri="{C3380CC4-5D6E-409C-BE32-E72D297353CC}">
              <c16:uniqueId val="{00000000-C9FB-4B18-B31C-62C464364E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4.83</c:v>
                </c:pt>
                <c:pt idx="3">
                  <c:v>6.42</c:v>
                </c:pt>
                <c:pt idx="4">
                  <c:v>8.2799999999999994</c:v>
                </c:pt>
              </c:numCache>
            </c:numRef>
          </c:val>
          <c:smooth val="0"/>
          <c:extLst>
            <c:ext xmlns:c16="http://schemas.microsoft.com/office/drawing/2014/chart" uri="{C3380CC4-5D6E-409C-BE32-E72D297353CC}">
              <c16:uniqueId val="{00000001-C9FB-4B18-B31C-62C464364E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7B-4C4E-A660-935168A2BF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97B-4C4E-A660-935168A2BF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115.91</c:v>
                </c:pt>
                <c:pt idx="3">
                  <c:v>188.94</c:v>
                </c:pt>
                <c:pt idx="4">
                  <c:v>205.93</c:v>
                </c:pt>
              </c:numCache>
            </c:numRef>
          </c:val>
          <c:extLst>
            <c:ext xmlns:c16="http://schemas.microsoft.com/office/drawing/2014/chart" uri="{C3380CC4-5D6E-409C-BE32-E72D297353CC}">
              <c16:uniqueId val="{00000000-D3E5-482F-BFC4-2BE7DF33DF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46.03</c:v>
                </c:pt>
                <c:pt idx="3">
                  <c:v>47.88</c:v>
                </c:pt>
                <c:pt idx="4">
                  <c:v>55.31</c:v>
                </c:pt>
              </c:numCache>
            </c:numRef>
          </c:val>
          <c:smooth val="0"/>
          <c:extLst>
            <c:ext xmlns:c16="http://schemas.microsoft.com/office/drawing/2014/chart" uri="{C3380CC4-5D6E-409C-BE32-E72D297353CC}">
              <c16:uniqueId val="{00000001-D3E5-482F-BFC4-2BE7DF33DF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39.119999999999997</c:v>
                </c:pt>
                <c:pt idx="3">
                  <c:v>68.02</c:v>
                </c:pt>
                <c:pt idx="4">
                  <c:v>82.84</c:v>
                </c:pt>
              </c:numCache>
            </c:numRef>
          </c:val>
          <c:extLst>
            <c:ext xmlns:c16="http://schemas.microsoft.com/office/drawing/2014/chart" uri="{C3380CC4-5D6E-409C-BE32-E72D297353CC}">
              <c16:uniqueId val="{00000000-A0EC-4410-A5C6-6F22B45DC6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159.65</c:v>
                </c:pt>
                <c:pt idx="3">
                  <c:v>151.49</c:v>
                </c:pt>
                <c:pt idx="4">
                  <c:v>123.63</c:v>
                </c:pt>
              </c:numCache>
            </c:numRef>
          </c:val>
          <c:smooth val="0"/>
          <c:extLst>
            <c:ext xmlns:c16="http://schemas.microsoft.com/office/drawing/2014/chart" uri="{C3380CC4-5D6E-409C-BE32-E72D297353CC}">
              <c16:uniqueId val="{00000001-A0EC-4410-A5C6-6F22B45DC6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3E0-4BF9-8A8F-2CBC10F1F5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2154.8200000000002</c:v>
                </c:pt>
                <c:pt idx="3">
                  <c:v>2103.92</c:v>
                </c:pt>
                <c:pt idx="4">
                  <c:v>2411.29</c:v>
                </c:pt>
              </c:numCache>
            </c:numRef>
          </c:val>
          <c:smooth val="0"/>
          <c:extLst>
            <c:ext xmlns:c16="http://schemas.microsoft.com/office/drawing/2014/chart" uri="{C3380CC4-5D6E-409C-BE32-E72D297353CC}">
              <c16:uniqueId val="{00000001-83E0-4BF9-8A8F-2CBC10F1F5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47.34</c:v>
                </c:pt>
                <c:pt idx="3">
                  <c:v>88.29</c:v>
                </c:pt>
                <c:pt idx="4">
                  <c:v>87.99</c:v>
                </c:pt>
              </c:numCache>
            </c:numRef>
          </c:val>
          <c:extLst>
            <c:ext xmlns:c16="http://schemas.microsoft.com/office/drawing/2014/chart" uri="{C3380CC4-5D6E-409C-BE32-E72D297353CC}">
              <c16:uniqueId val="{00000000-C2A9-48A3-9DE8-69B4A21A1C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73.63</c:v>
                </c:pt>
                <c:pt idx="3">
                  <c:v>83.47</c:v>
                </c:pt>
                <c:pt idx="4">
                  <c:v>79.77</c:v>
                </c:pt>
              </c:numCache>
            </c:numRef>
          </c:val>
          <c:smooth val="0"/>
          <c:extLst>
            <c:ext xmlns:c16="http://schemas.microsoft.com/office/drawing/2014/chart" uri="{C3380CC4-5D6E-409C-BE32-E72D297353CC}">
              <c16:uniqueId val="{00000001-C2A9-48A3-9DE8-69B4A21A1C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281.37</c:v>
                </c:pt>
                <c:pt idx="3">
                  <c:v>150</c:v>
                </c:pt>
                <c:pt idx="4">
                  <c:v>150</c:v>
                </c:pt>
              </c:numCache>
            </c:numRef>
          </c:val>
          <c:extLst>
            <c:ext xmlns:c16="http://schemas.microsoft.com/office/drawing/2014/chart" uri="{C3380CC4-5D6E-409C-BE32-E72D297353CC}">
              <c16:uniqueId val="{00000000-63CB-41B6-A19E-CCEFFE421A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193.18</c:v>
                </c:pt>
                <c:pt idx="3">
                  <c:v>171.43</c:v>
                </c:pt>
                <c:pt idx="4">
                  <c:v>181.45</c:v>
                </c:pt>
              </c:numCache>
            </c:numRef>
          </c:val>
          <c:smooth val="0"/>
          <c:extLst>
            <c:ext xmlns:c16="http://schemas.microsoft.com/office/drawing/2014/chart" uri="{C3380CC4-5D6E-409C-BE32-E72D297353CC}">
              <c16:uniqueId val="{00000001-63CB-41B6-A19E-CCEFFE421A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あま市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51">
        <f>データ!S6</f>
        <v>88885</v>
      </c>
      <c r="AM8" s="51"/>
      <c r="AN8" s="51"/>
      <c r="AO8" s="51"/>
      <c r="AP8" s="51"/>
      <c r="AQ8" s="51"/>
      <c r="AR8" s="51"/>
      <c r="AS8" s="51"/>
      <c r="AT8" s="52">
        <f>データ!T6</f>
        <v>27.49</v>
      </c>
      <c r="AU8" s="52"/>
      <c r="AV8" s="52"/>
      <c r="AW8" s="52"/>
      <c r="AX8" s="52"/>
      <c r="AY8" s="52"/>
      <c r="AZ8" s="52"/>
      <c r="BA8" s="52"/>
      <c r="BB8" s="52">
        <f>データ!U6</f>
        <v>3233.36</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5">
      <c r="A10" s="2"/>
      <c r="B10" s="52" t="str">
        <f>データ!N6</f>
        <v>-</v>
      </c>
      <c r="C10" s="52"/>
      <c r="D10" s="52"/>
      <c r="E10" s="52"/>
      <c r="F10" s="52"/>
      <c r="G10" s="52"/>
      <c r="H10" s="52"/>
      <c r="I10" s="52">
        <f>データ!O6</f>
        <v>58.88</v>
      </c>
      <c r="J10" s="52"/>
      <c r="K10" s="52"/>
      <c r="L10" s="52"/>
      <c r="M10" s="52"/>
      <c r="N10" s="52"/>
      <c r="O10" s="52"/>
      <c r="P10" s="52">
        <f>データ!P6</f>
        <v>33.76</v>
      </c>
      <c r="Q10" s="52"/>
      <c r="R10" s="52"/>
      <c r="S10" s="52"/>
      <c r="T10" s="52"/>
      <c r="U10" s="52"/>
      <c r="V10" s="52"/>
      <c r="W10" s="52">
        <f>データ!Q6</f>
        <v>90.07</v>
      </c>
      <c r="X10" s="52"/>
      <c r="Y10" s="52"/>
      <c r="Z10" s="52"/>
      <c r="AA10" s="52"/>
      <c r="AB10" s="52"/>
      <c r="AC10" s="52"/>
      <c r="AD10" s="51">
        <f>データ!R6</f>
        <v>2640</v>
      </c>
      <c r="AE10" s="51"/>
      <c r="AF10" s="51"/>
      <c r="AG10" s="51"/>
      <c r="AH10" s="51"/>
      <c r="AI10" s="51"/>
      <c r="AJ10" s="51"/>
      <c r="AK10" s="2"/>
      <c r="AL10" s="51">
        <f>データ!V6</f>
        <v>29927</v>
      </c>
      <c r="AM10" s="51"/>
      <c r="AN10" s="51"/>
      <c r="AO10" s="51"/>
      <c r="AP10" s="51"/>
      <c r="AQ10" s="51"/>
      <c r="AR10" s="51"/>
      <c r="AS10" s="51"/>
      <c r="AT10" s="52">
        <f>データ!W6</f>
        <v>5.04</v>
      </c>
      <c r="AU10" s="52"/>
      <c r="AV10" s="52"/>
      <c r="AW10" s="52"/>
      <c r="AX10" s="52"/>
      <c r="AY10" s="52"/>
      <c r="AZ10" s="52"/>
      <c r="BA10" s="52"/>
      <c r="BB10" s="52">
        <f>データ!X6</f>
        <v>5937.9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ufNbgtE7qBDwJZgSXKQc7PoW3AA0DMXj9W/gA03IXLLaplWcqxmh1d8qD2pDoYCLC+4tqwJ5+8oNrky/pMNpg==" saltValue="1RmD/dDx1RWkUTwioSQY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232378</v>
      </c>
      <c r="D6" s="19">
        <f t="shared" si="3"/>
        <v>46</v>
      </c>
      <c r="E6" s="19">
        <f t="shared" si="3"/>
        <v>17</v>
      </c>
      <c r="F6" s="19">
        <f t="shared" si="3"/>
        <v>1</v>
      </c>
      <c r="G6" s="19">
        <f t="shared" si="3"/>
        <v>0</v>
      </c>
      <c r="H6" s="19" t="str">
        <f t="shared" si="3"/>
        <v>愛知県　あま市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58.88</v>
      </c>
      <c r="P6" s="20">
        <f t="shared" si="3"/>
        <v>33.76</v>
      </c>
      <c r="Q6" s="20">
        <f t="shared" si="3"/>
        <v>90.07</v>
      </c>
      <c r="R6" s="20">
        <f t="shared" si="3"/>
        <v>2640</v>
      </c>
      <c r="S6" s="20">
        <f t="shared" si="3"/>
        <v>88885</v>
      </c>
      <c r="T6" s="20">
        <f t="shared" si="3"/>
        <v>27.49</v>
      </c>
      <c r="U6" s="20">
        <f t="shared" si="3"/>
        <v>3233.36</v>
      </c>
      <c r="V6" s="20">
        <f t="shared" si="3"/>
        <v>29927</v>
      </c>
      <c r="W6" s="20">
        <f t="shared" si="3"/>
        <v>5.04</v>
      </c>
      <c r="X6" s="20">
        <f t="shared" si="3"/>
        <v>5937.9</v>
      </c>
      <c r="Y6" s="21" t="str">
        <f>IF(Y7="",NA(),Y7)</f>
        <v>-</v>
      </c>
      <c r="Z6" s="21" t="str">
        <f t="shared" ref="Z6:AH6" si="4">IF(Z7="",NA(),Z7)</f>
        <v>-</v>
      </c>
      <c r="AA6" s="21">
        <f t="shared" si="4"/>
        <v>74.72</v>
      </c>
      <c r="AB6" s="21">
        <f t="shared" si="4"/>
        <v>79.92</v>
      </c>
      <c r="AC6" s="21">
        <f t="shared" si="4"/>
        <v>90.57</v>
      </c>
      <c r="AD6" s="21" t="str">
        <f t="shared" si="4"/>
        <v>-</v>
      </c>
      <c r="AE6" s="21" t="str">
        <f t="shared" si="4"/>
        <v>-</v>
      </c>
      <c r="AF6" s="21">
        <f t="shared" si="4"/>
        <v>101.29</v>
      </c>
      <c r="AG6" s="21">
        <f t="shared" si="4"/>
        <v>105.2</v>
      </c>
      <c r="AH6" s="21">
        <f t="shared" si="4"/>
        <v>102.6</v>
      </c>
      <c r="AI6" s="20" t="str">
        <f>IF(AI7="","",IF(AI7="-","【-】","【"&amp;SUBSTITUTE(TEXT(AI7,"#,##0.00"),"-","△")&amp;"】"))</f>
        <v>【107.02】</v>
      </c>
      <c r="AJ6" s="21" t="str">
        <f>IF(AJ7="",NA(),AJ7)</f>
        <v>-</v>
      </c>
      <c r="AK6" s="21" t="str">
        <f t="shared" ref="AK6:AS6" si="5">IF(AK7="",NA(),AK7)</f>
        <v>-</v>
      </c>
      <c r="AL6" s="21">
        <f t="shared" si="5"/>
        <v>115.91</v>
      </c>
      <c r="AM6" s="21">
        <f t="shared" si="5"/>
        <v>188.94</v>
      </c>
      <c r="AN6" s="21">
        <f t="shared" si="5"/>
        <v>205.93</v>
      </c>
      <c r="AO6" s="21" t="str">
        <f t="shared" si="5"/>
        <v>-</v>
      </c>
      <c r="AP6" s="21" t="str">
        <f t="shared" si="5"/>
        <v>-</v>
      </c>
      <c r="AQ6" s="21">
        <f t="shared" si="5"/>
        <v>46.03</v>
      </c>
      <c r="AR6" s="21">
        <f t="shared" si="5"/>
        <v>47.88</v>
      </c>
      <c r="AS6" s="21">
        <f t="shared" si="5"/>
        <v>55.31</v>
      </c>
      <c r="AT6" s="20" t="str">
        <f>IF(AT7="","",IF(AT7="-","【-】","【"&amp;SUBSTITUTE(TEXT(AT7,"#,##0.00"),"-","△")&amp;"】"))</f>
        <v>【3.09】</v>
      </c>
      <c r="AU6" s="21" t="str">
        <f>IF(AU7="",NA(),AU7)</f>
        <v>-</v>
      </c>
      <c r="AV6" s="21" t="str">
        <f t="shared" ref="AV6:BD6" si="6">IF(AV7="",NA(),AV7)</f>
        <v>-</v>
      </c>
      <c r="AW6" s="21">
        <f t="shared" si="6"/>
        <v>39.119999999999997</v>
      </c>
      <c r="AX6" s="21">
        <f t="shared" si="6"/>
        <v>68.02</v>
      </c>
      <c r="AY6" s="21">
        <f t="shared" si="6"/>
        <v>82.84</v>
      </c>
      <c r="AZ6" s="21" t="str">
        <f t="shared" si="6"/>
        <v>-</v>
      </c>
      <c r="BA6" s="21" t="str">
        <f t="shared" si="6"/>
        <v>-</v>
      </c>
      <c r="BB6" s="21">
        <f t="shared" si="6"/>
        <v>159.65</v>
      </c>
      <c r="BC6" s="21">
        <f t="shared" si="6"/>
        <v>151.49</v>
      </c>
      <c r="BD6" s="21">
        <f t="shared" si="6"/>
        <v>123.63</v>
      </c>
      <c r="BE6" s="20" t="str">
        <f>IF(BE7="","",IF(BE7="-","【-】","【"&amp;SUBSTITUTE(TEXT(BE7,"#,##0.00"),"-","△")&amp;"】"))</f>
        <v>【71.39】</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2154.8200000000002</v>
      </c>
      <c r="BN6" s="21">
        <f t="shared" si="7"/>
        <v>2103.92</v>
      </c>
      <c r="BO6" s="21">
        <f t="shared" si="7"/>
        <v>2411.29</v>
      </c>
      <c r="BP6" s="20" t="str">
        <f>IF(BP7="","",IF(BP7="-","【-】","【"&amp;SUBSTITUTE(TEXT(BP7,"#,##0.00"),"-","△")&amp;"】"))</f>
        <v>【669.12】</v>
      </c>
      <c r="BQ6" s="21" t="str">
        <f>IF(BQ7="",NA(),BQ7)</f>
        <v>-</v>
      </c>
      <c r="BR6" s="21" t="str">
        <f t="shared" ref="BR6:BZ6" si="8">IF(BR7="",NA(),BR7)</f>
        <v>-</v>
      </c>
      <c r="BS6" s="21">
        <f t="shared" si="8"/>
        <v>47.34</v>
      </c>
      <c r="BT6" s="21">
        <f t="shared" si="8"/>
        <v>88.29</v>
      </c>
      <c r="BU6" s="21">
        <f t="shared" si="8"/>
        <v>87.99</v>
      </c>
      <c r="BV6" s="21" t="str">
        <f t="shared" si="8"/>
        <v>-</v>
      </c>
      <c r="BW6" s="21" t="str">
        <f t="shared" si="8"/>
        <v>-</v>
      </c>
      <c r="BX6" s="21">
        <f t="shared" si="8"/>
        <v>73.63</v>
      </c>
      <c r="BY6" s="21">
        <f t="shared" si="8"/>
        <v>83.47</v>
      </c>
      <c r="BZ6" s="21">
        <f t="shared" si="8"/>
        <v>79.77</v>
      </c>
      <c r="CA6" s="20" t="str">
        <f>IF(CA7="","",IF(CA7="-","【-】","【"&amp;SUBSTITUTE(TEXT(CA7,"#,##0.00"),"-","△")&amp;"】"))</f>
        <v>【99.73】</v>
      </c>
      <c r="CB6" s="21" t="str">
        <f>IF(CB7="",NA(),CB7)</f>
        <v>-</v>
      </c>
      <c r="CC6" s="21" t="str">
        <f t="shared" ref="CC6:CK6" si="9">IF(CC7="",NA(),CC7)</f>
        <v>-</v>
      </c>
      <c r="CD6" s="21">
        <f t="shared" si="9"/>
        <v>281.37</v>
      </c>
      <c r="CE6" s="21">
        <f t="shared" si="9"/>
        <v>150</v>
      </c>
      <c r="CF6" s="21">
        <f t="shared" si="9"/>
        <v>150</v>
      </c>
      <c r="CG6" s="21" t="str">
        <f t="shared" si="9"/>
        <v>-</v>
      </c>
      <c r="CH6" s="21" t="str">
        <f t="shared" si="9"/>
        <v>-</v>
      </c>
      <c r="CI6" s="21">
        <f t="shared" si="9"/>
        <v>193.18</v>
      </c>
      <c r="CJ6" s="21">
        <f t="shared" si="9"/>
        <v>171.43</v>
      </c>
      <c r="CK6" s="21">
        <f t="shared" si="9"/>
        <v>181.45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41.81</v>
      </c>
      <c r="CU6" s="21">
        <f t="shared" si="10"/>
        <v>44.35</v>
      </c>
      <c r="CV6" s="21">
        <f t="shared" si="10"/>
        <v>45.46</v>
      </c>
      <c r="CW6" s="20" t="str">
        <f>IF(CW7="","",IF(CW7="-","【-】","【"&amp;SUBSTITUTE(TEXT(CW7,"#,##0.00"),"-","△")&amp;"】"))</f>
        <v>【59.99】</v>
      </c>
      <c r="CX6" s="21" t="str">
        <f>IF(CX7="",NA(),CX7)</f>
        <v>-</v>
      </c>
      <c r="CY6" s="21" t="str">
        <f t="shared" ref="CY6:DG6" si="11">IF(CY7="",NA(),CY7)</f>
        <v>-</v>
      </c>
      <c r="CZ6" s="21">
        <f t="shared" si="11"/>
        <v>62.07</v>
      </c>
      <c r="DA6" s="21">
        <f t="shared" si="11"/>
        <v>64</v>
      </c>
      <c r="DB6" s="21">
        <f t="shared" si="11"/>
        <v>66.849999999999994</v>
      </c>
      <c r="DC6" s="21" t="str">
        <f t="shared" si="11"/>
        <v>-</v>
      </c>
      <c r="DD6" s="21" t="str">
        <f t="shared" si="11"/>
        <v>-</v>
      </c>
      <c r="DE6" s="21">
        <f t="shared" si="11"/>
        <v>63.54</v>
      </c>
      <c r="DF6" s="21">
        <f t="shared" si="11"/>
        <v>63.65</v>
      </c>
      <c r="DG6" s="21">
        <f t="shared" si="11"/>
        <v>62.48</v>
      </c>
      <c r="DH6" s="20" t="str">
        <f>IF(DH7="","",IF(DH7="-","【-】","【"&amp;SUBSTITUTE(TEXT(DH7,"#,##0.00"),"-","△")&amp;"】"))</f>
        <v>【95.72】</v>
      </c>
      <c r="DI6" s="21" t="str">
        <f>IF(DI7="",NA(),DI7)</f>
        <v>-</v>
      </c>
      <c r="DJ6" s="21" t="str">
        <f t="shared" ref="DJ6:DR6" si="12">IF(DJ7="",NA(),DJ7)</f>
        <v>-</v>
      </c>
      <c r="DK6" s="21">
        <f t="shared" si="12"/>
        <v>2.54</v>
      </c>
      <c r="DL6" s="21">
        <f t="shared" si="12"/>
        <v>4.76</v>
      </c>
      <c r="DM6" s="21">
        <f t="shared" si="12"/>
        <v>7</v>
      </c>
      <c r="DN6" s="21" t="str">
        <f t="shared" si="12"/>
        <v>-</v>
      </c>
      <c r="DO6" s="21" t="str">
        <f t="shared" si="12"/>
        <v>-</v>
      </c>
      <c r="DP6" s="21">
        <f t="shared" si="12"/>
        <v>4.83</v>
      </c>
      <c r="DQ6" s="21">
        <f t="shared" si="12"/>
        <v>6.42</v>
      </c>
      <c r="DR6" s="21">
        <f t="shared" si="12"/>
        <v>8.2799999999999994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7.0000000000000007E-2</v>
      </c>
      <c r="EM6" s="21">
        <f t="shared" si="14"/>
        <v>0.03</v>
      </c>
      <c r="EN6" s="21">
        <f t="shared" si="14"/>
        <v>0.05</v>
      </c>
      <c r="EO6" s="20" t="str">
        <f>IF(EO7="","",IF(EO7="-","【-】","【"&amp;SUBSTITUTE(TEXT(EO7,"#,##0.00"),"-","△")&amp;"】"))</f>
        <v>【0.24】</v>
      </c>
    </row>
    <row r="7" spans="1:148" s="22" customFormat="1" x14ac:dyDescent="0.25">
      <c r="A7" s="14"/>
      <c r="B7" s="23">
        <v>2021</v>
      </c>
      <c r="C7" s="23">
        <v>232378</v>
      </c>
      <c r="D7" s="23">
        <v>46</v>
      </c>
      <c r="E7" s="23">
        <v>17</v>
      </c>
      <c r="F7" s="23">
        <v>1</v>
      </c>
      <c r="G7" s="23">
        <v>0</v>
      </c>
      <c r="H7" s="23" t="s">
        <v>96</v>
      </c>
      <c r="I7" s="23" t="s">
        <v>97</v>
      </c>
      <c r="J7" s="23" t="s">
        <v>98</v>
      </c>
      <c r="K7" s="23" t="s">
        <v>99</v>
      </c>
      <c r="L7" s="23" t="s">
        <v>100</v>
      </c>
      <c r="M7" s="23" t="s">
        <v>101</v>
      </c>
      <c r="N7" s="24" t="s">
        <v>102</v>
      </c>
      <c r="O7" s="24">
        <v>58.88</v>
      </c>
      <c r="P7" s="24">
        <v>33.76</v>
      </c>
      <c r="Q7" s="24">
        <v>90.07</v>
      </c>
      <c r="R7" s="24">
        <v>2640</v>
      </c>
      <c r="S7" s="24">
        <v>88885</v>
      </c>
      <c r="T7" s="24">
        <v>27.49</v>
      </c>
      <c r="U7" s="24">
        <v>3233.36</v>
      </c>
      <c r="V7" s="24">
        <v>29927</v>
      </c>
      <c r="W7" s="24">
        <v>5.04</v>
      </c>
      <c r="X7" s="24">
        <v>5937.9</v>
      </c>
      <c r="Y7" s="24" t="s">
        <v>102</v>
      </c>
      <c r="Z7" s="24" t="s">
        <v>102</v>
      </c>
      <c r="AA7" s="24">
        <v>74.72</v>
      </c>
      <c r="AB7" s="24">
        <v>79.92</v>
      </c>
      <c r="AC7" s="24">
        <v>90.57</v>
      </c>
      <c r="AD7" s="24" t="s">
        <v>102</v>
      </c>
      <c r="AE7" s="24" t="s">
        <v>102</v>
      </c>
      <c r="AF7" s="24">
        <v>101.29</v>
      </c>
      <c r="AG7" s="24">
        <v>105.2</v>
      </c>
      <c r="AH7" s="24">
        <v>102.6</v>
      </c>
      <c r="AI7" s="24">
        <v>107.02</v>
      </c>
      <c r="AJ7" s="24" t="s">
        <v>102</v>
      </c>
      <c r="AK7" s="24" t="s">
        <v>102</v>
      </c>
      <c r="AL7" s="24">
        <v>115.91</v>
      </c>
      <c r="AM7" s="24">
        <v>188.94</v>
      </c>
      <c r="AN7" s="24">
        <v>205.93</v>
      </c>
      <c r="AO7" s="24" t="s">
        <v>102</v>
      </c>
      <c r="AP7" s="24" t="s">
        <v>102</v>
      </c>
      <c r="AQ7" s="24">
        <v>46.03</v>
      </c>
      <c r="AR7" s="24">
        <v>47.88</v>
      </c>
      <c r="AS7" s="24">
        <v>55.31</v>
      </c>
      <c r="AT7" s="24">
        <v>3.09</v>
      </c>
      <c r="AU7" s="24" t="s">
        <v>102</v>
      </c>
      <c r="AV7" s="24" t="s">
        <v>102</v>
      </c>
      <c r="AW7" s="24">
        <v>39.119999999999997</v>
      </c>
      <c r="AX7" s="24">
        <v>68.02</v>
      </c>
      <c r="AY7" s="24">
        <v>82.84</v>
      </c>
      <c r="AZ7" s="24" t="s">
        <v>102</v>
      </c>
      <c r="BA7" s="24" t="s">
        <v>102</v>
      </c>
      <c r="BB7" s="24">
        <v>159.65</v>
      </c>
      <c r="BC7" s="24">
        <v>151.49</v>
      </c>
      <c r="BD7" s="24">
        <v>123.63</v>
      </c>
      <c r="BE7" s="24">
        <v>71.39</v>
      </c>
      <c r="BF7" s="24" t="s">
        <v>102</v>
      </c>
      <c r="BG7" s="24" t="s">
        <v>102</v>
      </c>
      <c r="BH7" s="24">
        <v>0</v>
      </c>
      <c r="BI7" s="24">
        <v>0</v>
      </c>
      <c r="BJ7" s="24">
        <v>0</v>
      </c>
      <c r="BK7" s="24" t="s">
        <v>102</v>
      </c>
      <c r="BL7" s="24" t="s">
        <v>102</v>
      </c>
      <c r="BM7" s="24">
        <v>2154.8200000000002</v>
      </c>
      <c r="BN7" s="24">
        <v>2103.92</v>
      </c>
      <c r="BO7" s="24">
        <v>2411.29</v>
      </c>
      <c r="BP7" s="24">
        <v>669.12</v>
      </c>
      <c r="BQ7" s="24" t="s">
        <v>102</v>
      </c>
      <c r="BR7" s="24" t="s">
        <v>102</v>
      </c>
      <c r="BS7" s="24">
        <v>47.34</v>
      </c>
      <c r="BT7" s="24">
        <v>88.29</v>
      </c>
      <c r="BU7" s="24">
        <v>87.99</v>
      </c>
      <c r="BV7" s="24" t="s">
        <v>102</v>
      </c>
      <c r="BW7" s="24" t="s">
        <v>102</v>
      </c>
      <c r="BX7" s="24">
        <v>73.63</v>
      </c>
      <c r="BY7" s="24">
        <v>83.47</v>
      </c>
      <c r="BZ7" s="24">
        <v>79.77</v>
      </c>
      <c r="CA7" s="24">
        <v>99.73</v>
      </c>
      <c r="CB7" s="24" t="s">
        <v>102</v>
      </c>
      <c r="CC7" s="24" t="s">
        <v>102</v>
      </c>
      <c r="CD7" s="24">
        <v>281.37</v>
      </c>
      <c r="CE7" s="24">
        <v>150</v>
      </c>
      <c r="CF7" s="24">
        <v>150</v>
      </c>
      <c r="CG7" s="24" t="s">
        <v>102</v>
      </c>
      <c r="CH7" s="24" t="s">
        <v>102</v>
      </c>
      <c r="CI7" s="24">
        <v>193.18</v>
      </c>
      <c r="CJ7" s="24">
        <v>171.43</v>
      </c>
      <c r="CK7" s="24">
        <v>181.45</v>
      </c>
      <c r="CL7" s="24">
        <v>134.97999999999999</v>
      </c>
      <c r="CM7" s="24" t="s">
        <v>102</v>
      </c>
      <c r="CN7" s="24" t="s">
        <v>102</v>
      </c>
      <c r="CO7" s="24" t="s">
        <v>102</v>
      </c>
      <c r="CP7" s="24" t="s">
        <v>102</v>
      </c>
      <c r="CQ7" s="24" t="s">
        <v>102</v>
      </c>
      <c r="CR7" s="24" t="s">
        <v>102</v>
      </c>
      <c r="CS7" s="24" t="s">
        <v>102</v>
      </c>
      <c r="CT7" s="24">
        <v>41.81</v>
      </c>
      <c r="CU7" s="24">
        <v>44.35</v>
      </c>
      <c r="CV7" s="24">
        <v>45.46</v>
      </c>
      <c r="CW7" s="24">
        <v>59.99</v>
      </c>
      <c r="CX7" s="24" t="s">
        <v>102</v>
      </c>
      <c r="CY7" s="24" t="s">
        <v>102</v>
      </c>
      <c r="CZ7" s="24">
        <v>62.07</v>
      </c>
      <c r="DA7" s="24">
        <v>64</v>
      </c>
      <c r="DB7" s="24">
        <v>66.849999999999994</v>
      </c>
      <c r="DC7" s="24" t="s">
        <v>102</v>
      </c>
      <c r="DD7" s="24" t="s">
        <v>102</v>
      </c>
      <c r="DE7" s="24">
        <v>63.54</v>
      </c>
      <c r="DF7" s="24">
        <v>63.65</v>
      </c>
      <c r="DG7" s="24">
        <v>62.48</v>
      </c>
      <c r="DH7" s="24">
        <v>95.72</v>
      </c>
      <c r="DI7" s="24" t="s">
        <v>102</v>
      </c>
      <c r="DJ7" s="24" t="s">
        <v>102</v>
      </c>
      <c r="DK7" s="24">
        <v>2.54</v>
      </c>
      <c r="DL7" s="24">
        <v>4.76</v>
      </c>
      <c r="DM7" s="24">
        <v>7</v>
      </c>
      <c r="DN7" s="24" t="s">
        <v>102</v>
      </c>
      <c r="DO7" s="24" t="s">
        <v>102</v>
      </c>
      <c r="DP7" s="24">
        <v>4.83</v>
      </c>
      <c r="DQ7" s="24">
        <v>6.42</v>
      </c>
      <c r="DR7" s="24">
        <v>8.2799999999999994</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v>
      </c>
      <c r="EI7" s="24">
        <v>0</v>
      </c>
      <c r="EJ7" s="24" t="s">
        <v>102</v>
      </c>
      <c r="EK7" s="24" t="s">
        <v>102</v>
      </c>
      <c r="EL7" s="24">
        <v>7.0000000000000007E-2</v>
      </c>
      <c r="EM7" s="24">
        <v>0.03</v>
      </c>
      <c r="EN7" s="24">
        <v>0.05</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2023-01-27T11:06:19Z</cp:lastPrinted>
  <dcterms:created xsi:type="dcterms:W3CDTF">2022-12-01T01:19:31Z</dcterms:created>
  <dcterms:modified xsi:type="dcterms:W3CDTF">2023-02-01T23:55:15Z</dcterms:modified>
  <cp:category/>
</cp:coreProperties>
</file>