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8_長久手市\下水道\"/>
    </mc:Choice>
  </mc:AlternateContent>
  <xr:revisionPtr revIDLastSave="0" documentId="13_ncr:1_{C9BF8C4F-35C6-4F9A-9A38-70D14C205D48}" xr6:coauthVersionLast="47" xr6:coauthVersionMax="47" xr10:uidLastSave="{00000000-0000-0000-0000-000000000000}"/>
  <workbookProtection workbookAlgorithmName="SHA-512" workbookHashValue="YEvyik18lEbhYIpPYjdlDJC60vhTkjlA9aE0FhiIgKWcNFUHQKsYoYOssIydRoXKS3WOcLjZPMBXd9SznYYzNg==" workbookSaltValue="xjyfAwrfGwqX/PfuLmDjN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W10" i="4" s="1"/>
  <c r="P6" i="5"/>
  <c r="O6" i="5"/>
  <c r="N6" i="5"/>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F85" i="4"/>
  <c r="E85" i="4"/>
  <c r="AT10" i="4"/>
  <c r="AL10" i="4"/>
  <c r="AD10" i="4"/>
  <c r="P10" i="4"/>
  <c r="I10" i="4"/>
  <c r="B10" i="4"/>
  <c r="BB8" i="4"/>
  <c r="AT8" i="4"/>
  <c r="AL8" i="4"/>
  <c r="AD8" i="4"/>
  <c r="P8" i="4"/>
  <c r="I8" i="4"/>
  <c r="B8" i="4"/>
  <c r="B6" i="4"/>
</calcChain>
</file>

<file path=xl/sharedStrings.xml><?xml version="1.0" encoding="utf-8"?>
<sst xmlns="http://schemas.openxmlformats.org/spreadsheetml/2006/main" count="253" uniqueCount="115">
  <si>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</si>
  <si>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</si>
  <si>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</si>
  <si>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</si>
  <si>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</si>
  <si>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</si>
  <si>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</si>
  <si>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</si>
  <si>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</si>
  <si>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</si>
  <si>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</si>
  <si>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</si>
  <si>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</si>
  <si>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</si>
  <si>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</si>
  <si>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</si>
  <si>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</si>
  <si>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</si>
  <si>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</si>
  <si>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</si>
  <si>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</si>
  <si>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</si>
  <si>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</si>
  <si>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</si>
  <si>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</si>
  <si>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</si>
  <si>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</si>
  <si>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</si>
  <si>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</si>
  <si>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</si>
  <si>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</si>
  <si>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</si>
  <si>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</si>
  <si>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</si>
  <si>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</si>
  <si>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</si>
  <si>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</si>
  <si>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</si>
  <si>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</si>
  <si>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</si>
  <si>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</si>
  <si>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</si>
  <si>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</si>
  <si>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</si>
  <si>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</si>
  <si>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</si>
  <si>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</si>
  <si>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</si>
  <si>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</si>
  <si>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</si>
  <si>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</si>
  <si>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</si>
  <si>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</si>
  <si>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</si>
  <si>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</si>
  <si>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</si>
  <si>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</si>
  <si>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</si>
  <si>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</si>
  <si>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</si>
  <si>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</si>
  <si>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</si>
  <si>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</si>
  <si>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</si>
  <si>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</si>
  <si>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</si>
  <si>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</si>
  <si>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</si>
  <si>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</si>
  <si>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</si>
  <si>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</si>
  <si>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</si>
  <si>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</si>
  <si>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</si>
  <si>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</si>
  <si>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</si>
  <si>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</si>
  <si>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</si>
  <si>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</si>
  <si>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</si>
  <si>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</si>
  <si>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</si>
  <si>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</si>
  <si>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</si>
  <si>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</si>
  <si>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</si>
  <si>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</si>
  <si>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</si>
  <si>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</si>
  <si>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</si>
  <si>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</si>
  <si>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</si>
  <si>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</si>
  <si>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</si>
  <si>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</si>
  <si>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長久手市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</si>
  <si>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</si>
  <si>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</si>
  <si>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</si>
  <si>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</si>
  <si>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</si>
  <si>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</si>
  <si>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</si>
  <si>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</si>
  <si>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</si>
  <si>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</si>
  <si>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</si>
  <si>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</si>
  <si>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</si>
  <si>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①経常収支比率は、人口増加による使用料収入の伸びや一般会計繰入金により100％を保っているが、維持管理費も増加しており、事業の効率化及び使用料の改定等、収入の確保に努める必要がある。
③流動比率は、Ｒ２年度に実施した処理場の大規模工事にあたり、支払は当年度４月であったため、Ｒ２に資本的収入が増加し、Ｒ３に資本的支出が増加したことで、前年比で大幅な減少となった。浄化センター建設や管渠布設等における地方債償還金の負担が大きいため、平均値を下回っている。流動資産は減少傾向にあるため、使用料の改定等収入の確保を進めていく必要がある。
④企業債残高対事業規模比率は、企業債借入額の抑制を行っており、類似団体よりも低くなっているが、ストックマネジメント計画に基づく浄化センターの改修工事等も控えているため、使用料の改定等経営改善の検討が必要となる。
⑤経費回収率は、100％を下回っている。収入の確保、事業の効率化を図る必要があり、特に使用料の改定を検討していく。
⑥汚水処理原価は、全国平均と同水準となっている。引き続き収入の確保と事業の効率化等を進めていく必要がある。
⑧水洗化率は、90％を超えているが、100％を目標とし、率の向上に努めていく必要がある。未整備区域の整備方針について検討していく。</t>
    <rPh sb="40" eb="41">
      <t>タモ</t>
    </rPh>
    <rPh sb="47" eb="49">
      <t>イジ</t>
    </rPh>
    <rPh sb="49" eb="52">
      <t>カンリヒ</t>
    </rPh>
    <rPh sb="53" eb="55">
      <t>ゾウカ</t>
    </rPh>
    <rPh sb="101" eb="103">
      <t>ネンド</t>
    </rPh>
    <rPh sb="104" eb="106">
      <t>ジッシ</t>
    </rPh>
    <rPh sb="108" eb="111">
      <t>ショリジョウ</t>
    </rPh>
    <rPh sb="112" eb="115">
      <t>ダイキボ</t>
    </rPh>
    <rPh sb="115" eb="117">
      <t>コウジ</t>
    </rPh>
    <rPh sb="122" eb="124">
      <t>シハライ</t>
    </rPh>
    <rPh sb="125" eb="126">
      <t>トウ</t>
    </rPh>
    <rPh sb="126" eb="128">
      <t>ネンド</t>
    </rPh>
    <rPh sb="129" eb="130">
      <t>ガツ</t>
    </rPh>
    <rPh sb="226" eb="228">
      <t>リュウドウ</t>
    </rPh>
    <rPh sb="228" eb="230">
      <t>シサン</t>
    </rPh>
    <rPh sb="231" eb="233">
      <t>ゲンショウ</t>
    </rPh>
    <rPh sb="233" eb="235">
      <t>ケイコウ</t>
    </rPh>
    <rPh sb="281" eb="284">
      <t>キギョウサイ</t>
    </rPh>
    <rPh sb="407" eb="409">
      <t>ヒツヨウ</t>
    </rPh>
    <rPh sb="413" eb="414">
      <t>トク</t>
    </rPh>
    <rPh sb="444" eb="447">
      <t>ドウスイジュン</t>
    </rPh>
    <phoneticPr fontId="1"/>
  </si>
  <si>
    <t>"H"yy</t>
  </si>
  <si>
    <t>"R"dd</t>
  </si>
  <si>
    <t>←書式設定</t>
    <rPh sb="1" eb="3">
      <t>ショシキ</t>
    </rPh>
    <rPh sb="3" eb="5">
      <t>セッテイ</t>
    </rPh>
    <phoneticPr fontId="1"/>
  </si>
  <si>
    <t>①有形固定資産減価償却率
　本市の公共下水道事業は、平成８年に供用開始しているため比較的固定資産の取得からの経過年数が少ない。また、平成30年度より地方公営企業法の財務適用を行い、同年度より減価償却費を算定していることから、減価償却費累計額も平均値より低くなっている。</t>
  </si>
  <si>
    <t>　経営の健全性・効率性に係る指標について、平均値を下回っている項目もあり、引き続き収入の確保と事業の効率化等を進めていく必要がある。収入は一般会計繰入金への依存度が高いため、使用料の改定を検討していく。
　老朽化については、年数が浅いため該当数値はないが、ストックマジメント計画に基づき、効率的に更新を進めていく必要がある。老朽管更新に備え、令和４年度から広域化・共同化で下水道管路施設の点検・調査を行っていく。
　令和元年度経営戦略策定済み、令和６年度経営戦略見直し予定。</t>
    <rPh sb="69" eb="71">
      <t>イッパン</t>
    </rPh>
    <rPh sb="71" eb="73">
      <t>カイケイ</t>
    </rPh>
    <rPh sb="73" eb="76">
      <t>クリイレキン</t>
    </rPh>
    <rPh sb="78" eb="81">
      <t>イゾンド</t>
    </rPh>
    <rPh sb="82" eb="83">
      <t>タカ</t>
    </rPh>
    <rPh sb="119" eb="121">
      <t>ガイトウ</t>
    </rPh>
    <rPh sb="121" eb="123">
      <t>スウチ</t>
    </rPh>
    <rPh sb="140" eb="141">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</si>
</sst>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7A-4A4D-A89D-C75E2AA200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0.05</c:v>
                </c:pt>
                <c:pt idx="3">
                  <c:v>0.09</c:v>
                </c:pt>
                <c:pt idx="4">
                  <c:v>0.25</c:v>
                </c:pt>
              </c:numCache>
            </c:numRef>
          </c:val>
          <c:smooth val="0"/>
          <c:extLst>
            <c:ext xmlns:c16="http://schemas.microsoft.com/office/drawing/2014/chart" uri="{C3380CC4-5D6E-409C-BE32-E72D297353CC}">
              <c16:uniqueId val="{00000001-877A-4A4D-A89D-C75E2AA200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102.15</c:v>
                </c:pt>
                <c:pt idx="2">
                  <c:v>101.93</c:v>
                </c:pt>
                <c:pt idx="3">
                  <c:v>105.16</c:v>
                </c:pt>
                <c:pt idx="4">
                  <c:v>100</c:v>
                </c:pt>
              </c:numCache>
            </c:numRef>
          </c:val>
          <c:extLst>
            <c:ext xmlns:c16="http://schemas.microsoft.com/office/drawing/2014/chart" uri="{C3380CC4-5D6E-409C-BE32-E72D297353CC}">
              <c16:uniqueId val="{00000000-8AAE-42A7-9C5B-231F0B5A51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106.25</c:v>
                </c:pt>
                <c:pt idx="2">
                  <c:v>105.89</c:v>
                </c:pt>
                <c:pt idx="3">
                  <c:v>104.59</c:v>
                </c:pt>
                <c:pt idx="4">
                  <c:v>102.96</c:v>
                </c:pt>
              </c:numCache>
            </c:numRef>
          </c:val>
          <c:smooth val="0"/>
          <c:extLst>
            <c:ext xmlns:c16="http://schemas.microsoft.com/office/drawing/2014/chart" uri="{C3380CC4-5D6E-409C-BE32-E72D297353CC}">
              <c16:uniqueId val="{00000001-8AAE-42A7-9C5B-231F0B5A51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3.4</c:v>
                </c:pt>
                <c:pt idx="2">
                  <c:v>6.29</c:v>
                </c:pt>
                <c:pt idx="3">
                  <c:v>8.8000000000000007</c:v>
                </c:pt>
                <c:pt idx="4">
                  <c:v>11.98</c:v>
                </c:pt>
              </c:numCache>
            </c:numRef>
          </c:val>
          <c:extLst>
            <c:ext xmlns:c16="http://schemas.microsoft.com/office/drawing/2014/chart" uri="{C3380CC4-5D6E-409C-BE32-E72D297353CC}">
              <c16:uniqueId val="{00000000-714E-4661-849E-DC7FBBE56C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14.75</c:v>
                </c:pt>
                <c:pt idx="2">
                  <c:v>19.78</c:v>
                </c:pt>
                <c:pt idx="3">
                  <c:v>14.8</c:v>
                </c:pt>
                <c:pt idx="4">
                  <c:v>17.149999999999999</c:v>
                </c:pt>
              </c:numCache>
            </c:numRef>
          </c:val>
          <c:smooth val="0"/>
          <c:extLst>
            <c:ext xmlns:c16="http://schemas.microsoft.com/office/drawing/2014/chart" uri="{C3380CC4-5D6E-409C-BE32-E72D297353CC}">
              <c16:uniqueId val="{00000001-714E-4661-849E-DC7FBBE56C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A7-459F-B7EA-708897FF6C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0.25</c:v>
                </c:pt>
                <c:pt idx="2">
                  <c:v>0.44</c:v>
                </c:pt>
                <c:pt idx="3">
                  <c:v>0.1</c:v>
                </c:pt>
                <c:pt idx="4">
                  <c:v>0.14000000000000001</c:v>
                </c:pt>
              </c:numCache>
            </c:numRef>
          </c:val>
          <c:smooth val="0"/>
          <c:extLst>
            <c:ext xmlns:c16="http://schemas.microsoft.com/office/drawing/2014/chart" uri="{C3380CC4-5D6E-409C-BE32-E72D297353CC}">
              <c16:uniqueId val="{00000001-20A7-459F-B7EA-708897FF6C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15-4A93-A036-9702D4366B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0.78</c:v>
                </c:pt>
                <c:pt idx="2">
                  <c:v>0.83</c:v>
                </c:pt>
                <c:pt idx="3">
                  <c:v>0.83</c:v>
                </c:pt>
                <c:pt idx="4">
                  <c:v>1.22</c:v>
                </c:pt>
              </c:numCache>
            </c:numRef>
          </c:val>
          <c:smooth val="0"/>
          <c:extLst>
            <c:ext xmlns:c16="http://schemas.microsoft.com/office/drawing/2014/chart" uri="{C3380CC4-5D6E-409C-BE32-E72D297353CC}">
              <c16:uniqueId val="{00000001-B815-4A93-A036-9702D4366B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49.97</c:v>
                </c:pt>
                <c:pt idx="2">
                  <c:v>47.18</c:v>
                </c:pt>
                <c:pt idx="3">
                  <c:v>66.52</c:v>
                </c:pt>
                <c:pt idx="4">
                  <c:v>33.130000000000003</c:v>
                </c:pt>
              </c:numCache>
            </c:numRef>
          </c:val>
          <c:extLst>
            <c:ext xmlns:c16="http://schemas.microsoft.com/office/drawing/2014/chart" uri="{C3380CC4-5D6E-409C-BE32-E72D297353CC}">
              <c16:uniqueId val="{00000000-C090-4845-BE1F-0C7F49D3C0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67.2</c:v>
                </c:pt>
                <c:pt idx="2">
                  <c:v>61.2</c:v>
                </c:pt>
                <c:pt idx="3">
                  <c:v>57.6</c:v>
                </c:pt>
                <c:pt idx="4">
                  <c:v>58.15</c:v>
                </c:pt>
              </c:numCache>
            </c:numRef>
          </c:val>
          <c:smooth val="0"/>
          <c:extLst>
            <c:ext xmlns:c16="http://schemas.microsoft.com/office/drawing/2014/chart" uri="{C3380CC4-5D6E-409C-BE32-E72D297353CC}">
              <c16:uniqueId val="{00000001-C090-4845-BE1F-0C7F49D3C0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566.36</c:v>
                </c:pt>
                <c:pt idx="2">
                  <c:v>185.54</c:v>
                </c:pt>
                <c:pt idx="3">
                  <c:v>214.28</c:v>
                </c:pt>
                <c:pt idx="4">
                  <c:v>220.6</c:v>
                </c:pt>
              </c:numCache>
            </c:numRef>
          </c:val>
          <c:extLst>
            <c:ext xmlns:c16="http://schemas.microsoft.com/office/drawing/2014/chart" uri="{C3380CC4-5D6E-409C-BE32-E72D297353CC}">
              <c16:uniqueId val="{00000000-1B2A-427E-82BD-EE7DAD58B4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1023.34</c:v>
                </c:pt>
                <c:pt idx="2">
                  <c:v>1033.5999999999999</c:v>
                </c:pt>
                <c:pt idx="3">
                  <c:v>1008.36</c:v>
                </c:pt>
                <c:pt idx="4">
                  <c:v>880.28</c:v>
                </c:pt>
              </c:numCache>
            </c:numRef>
          </c:val>
          <c:smooth val="0"/>
          <c:extLst>
            <c:ext xmlns:c16="http://schemas.microsoft.com/office/drawing/2014/chart" uri="{C3380CC4-5D6E-409C-BE32-E72D297353CC}">
              <c16:uniqueId val="{00000001-1B2A-427E-82BD-EE7DAD58B4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92.1</c:v>
                </c:pt>
                <c:pt idx="2">
                  <c:v>92.32</c:v>
                </c:pt>
                <c:pt idx="3">
                  <c:v>81.08</c:v>
                </c:pt>
                <c:pt idx="4">
                  <c:v>81.39</c:v>
                </c:pt>
              </c:numCache>
            </c:numRef>
          </c:val>
          <c:extLst>
            <c:ext xmlns:c16="http://schemas.microsoft.com/office/drawing/2014/chart" uri="{C3380CC4-5D6E-409C-BE32-E72D297353CC}">
              <c16:uniqueId val="{00000000-CD22-4228-82E8-73CC4434FD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82.26</c:v>
                </c:pt>
                <c:pt idx="2">
                  <c:v>85.39</c:v>
                </c:pt>
                <c:pt idx="3">
                  <c:v>85.67</c:v>
                </c:pt>
                <c:pt idx="4">
                  <c:v>86.23</c:v>
                </c:pt>
              </c:numCache>
            </c:numRef>
          </c:val>
          <c:smooth val="0"/>
          <c:extLst>
            <c:ext xmlns:c16="http://schemas.microsoft.com/office/drawing/2014/chart" uri="{C3380CC4-5D6E-409C-BE32-E72D297353CC}">
              <c16:uniqueId val="{00000001-CD22-4228-82E8-73CC4434FD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150.07</c:v>
                </c:pt>
                <c:pt idx="2">
                  <c:v>150.07</c:v>
                </c:pt>
                <c:pt idx="3">
                  <c:v>150.06</c:v>
                </c:pt>
                <c:pt idx="4">
                  <c:v>150.24</c:v>
                </c:pt>
              </c:numCache>
            </c:numRef>
          </c:val>
          <c:extLst>
            <c:ext xmlns:c16="http://schemas.microsoft.com/office/drawing/2014/chart" uri="{C3380CC4-5D6E-409C-BE32-E72D297353CC}">
              <c16:uniqueId val="{00000000-0AB2-432B-81F8-0A19543950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154.25</c:v>
                </c:pt>
                <c:pt idx="2">
                  <c:v>150.96</c:v>
                </c:pt>
                <c:pt idx="3">
                  <c:v>146.12</c:v>
                </c:pt>
                <c:pt idx="4">
                  <c:v>150.44</c:v>
                </c:pt>
              </c:numCache>
            </c:numRef>
          </c:val>
          <c:smooth val="0"/>
          <c:extLst>
            <c:ext xmlns:c16="http://schemas.microsoft.com/office/drawing/2014/chart" uri="{C3380CC4-5D6E-409C-BE32-E72D297353CC}">
              <c16:uniqueId val="{00000001-0AB2-432B-81F8-0A19543950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55.34</c:v>
                </c:pt>
                <c:pt idx="2">
                  <c:v>55.89</c:v>
                </c:pt>
                <c:pt idx="3">
                  <c:v>49.8</c:v>
                </c:pt>
                <c:pt idx="4">
                  <c:v>49.18</c:v>
                </c:pt>
              </c:numCache>
            </c:numRef>
          </c:val>
          <c:extLst>
            <c:ext xmlns:c16="http://schemas.microsoft.com/office/drawing/2014/chart" uri="{C3380CC4-5D6E-409C-BE32-E72D297353CC}">
              <c16:uniqueId val="{00000000-2A51-47B4-9B10-89F2DFB36F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64.510000000000005</c:v>
                </c:pt>
                <c:pt idx="2">
                  <c:v>66.180000000000007</c:v>
                </c:pt>
                <c:pt idx="3">
                  <c:v>56.39</c:v>
                </c:pt>
                <c:pt idx="4">
                  <c:v>55.67</c:v>
                </c:pt>
              </c:numCache>
            </c:numRef>
          </c:val>
          <c:smooth val="0"/>
          <c:extLst>
            <c:ext xmlns:c16="http://schemas.microsoft.com/office/drawing/2014/chart" uri="{C3380CC4-5D6E-409C-BE32-E72D297353CC}">
              <c16:uniqueId val="{00000001-2A51-47B4-9B10-89F2DFB36F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91.94</c:v>
                </c:pt>
                <c:pt idx="2">
                  <c:v>92.01</c:v>
                </c:pt>
                <c:pt idx="3">
                  <c:v>93.07</c:v>
                </c:pt>
                <c:pt idx="4">
                  <c:v>93.52</c:v>
                </c:pt>
              </c:numCache>
            </c:numRef>
          </c:val>
          <c:extLst>
            <c:ext xmlns:c16="http://schemas.microsoft.com/office/drawing/2014/chart" uri="{C3380CC4-5D6E-409C-BE32-E72D297353CC}">
              <c16:uniqueId val="{00000000-6E24-4174-81BE-203352EEF4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91.62</c:v>
                </c:pt>
                <c:pt idx="2">
                  <c:v>91.87</c:v>
                </c:pt>
                <c:pt idx="3">
                  <c:v>91.45</c:v>
                </c:pt>
                <c:pt idx="4">
                  <c:v>91</c:v>
                </c:pt>
              </c:numCache>
            </c:numRef>
          </c:val>
          <c:smooth val="0"/>
          <c:extLst>
            <c:ext xmlns:c16="http://schemas.microsoft.com/office/drawing/2014/chart" uri="{C3380CC4-5D6E-409C-BE32-E72D297353CC}">
              <c16:uniqueId val="{00000001-6E24-4174-81BE-203352EEF4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0" t="s">
        <v>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1" t="str">
        <f>データ!H6</f>
        <v>愛知県　長久手市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7" t="s">
        <v>3</v>
      </c>
      <c r="C7" s="57"/>
      <c r="D7" s="57"/>
      <c r="E7" s="57"/>
      <c r="F7" s="57"/>
      <c r="G7" s="57"/>
      <c r="H7" s="57"/>
      <c r="I7" s="57" t="s">
        <v>13</v>
      </c>
      <c r="J7" s="57"/>
      <c r="K7" s="57"/>
      <c r="L7" s="57"/>
      <c r="M7" s="57"/>
      <c r="N7" s="57"/>
      <c r="O7" s="57"/>
      <c r="P7" s="57" t="s">
        <v>4</v>
      </c>
      <c r="Q7" s="57"/>
      <c r="R7" s="57"/>
      <c r="S7" s="57"/>
      <c r="T7" s="57"/>
      <c r="U7" s="57"/>
      <c r="V7" s="57"/>
      <c r="W7" s="57" t="s">
        <v>15</v>
      </c>
      <c r="X7" s="57"/>
      <c r="Y7" s="57"/>
      <c r="Z7" s="57"/>
      <c r="AA7" s="57"/>
      <c r="AB7" s="57"/>
      <c r="AC7" s="57"/>
      <c r="AD7" s="57" t="s">
        <v>8</v>
      </c>
      <c r="AE7" s="57"/>
      <c r="AF7" s="57"/>
      <c r="AG7" s="57"/>
      <c r="AH7" s="57"/>
      <c r="AI7" s="57"/>
      <c r="AJ7" s="57"/>
      <c r="AK7" s="3"/>
      <c r="AL7" s="57" t="s">
        <v>17</v>
      </c>
      <c r="AM7" s="57"/>
      <c r="AN7" s="57"/>
      <c r="AO7" s="57"/>
      <c r="AP7" s="57"/>
      <c r="AQ7" s="57"/>
      <c r="AR7" s="57"/>
      <c r="AS7" s="57"/>
      <c r="AT7" s="57" t="s">
        <v>9</v>
      </c>
      <c r="AU7" s="57"/>
      <c r="AV7" s="57"/>
      <c r="AW7" s="57"/>
      <c r="AX7" s="57"/>
      <c r="AY7" s="57"/>
      <c r="AZ7" s="57"/>
      <c r="BA7" s="57"/>
      <c r="BB7" s="57" t="s">
        <v>18</v>
      </c>
      <c r="BC7" s="57"/>
      <c r="BD7" s="57"/>
      <c r="BE7" s="57"/>
      <c r="BF7" s="57"/>
      <c r="BG7" s="57"/>
      <c r="BH7" s="57"/>
      <c r="BI7" s="57"/>
      <c r="BJ7" s="3"/>
      <c r="BK7" s="3"/>
      <c r="BL7" s="68" t="s">
        <v>19</v>
      </c>
      <c r="BM7" s="69"/>
      <c r="BN7" s="69"/>
      <c r="BO7" s="69"/>
      <c r="BP7" s="69"/>
      <c r="BQ7" s="69"/>
      <c r="BR7" s="69"/>
      <c r="BS7" s="69"/>
      <c r="BT7" s="69"/>
      <c r="BU7" s="69"/>
      <c r="BV7" s="69"/>
      <c r="BW7" s="69"/>
      <c r="BX7" s="69"/>
      <c r="BY7" s="70"/>
    </row>
    <row r="8" spans="1:78" ht="18.75" customHeight="1" x14ac:dyDescent="0.2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Bc2</v>
      </c>
      <c r="X8" s="66"/>
      <c r="Y8" s="66"/>
      <c r="Z8" s="66"/>
      <c r="AA8" s="66"/>
      <c r="AB8" s="66"/>
      <c r="AC8" s="66"/>
      <c r="AD8" s="67" t="str">
        <f>データ!$M$6</f>
        <v>非設置</v>
      </c>
      <c r="AE8" s="67"/>
      <c r="AF8" s="67"/>
      <c r="AG8" s="67"/>
      <c r="AH8" s="67"/>
      <c r="AI8" s="67"/>
      <c r="AJ8" s="67"/>
      <c r="AK8" s="3"/>
      <c r="AL8" s="51">
        <f>データ!S6</f>
        <v>60517</v>
      </c>
      <c r="AM8" s="51"/>
      <c r="AN8" s="51"/>
      <c r="AO8" s="51"/>
      <c r="AP8" s="51"/>
      <c r="AQ8" s="51"/>
      <c r="AR8" s="51"/>
      <c r="AS8" s="51"/>
      <c r="AT8" s="52">
        <f>データ!T6</f>
        <v>21.55</v>
      </c>
      <c r="AU8" s="52"/>
      <c r="AV8" s="52"/>
      <c r="AW8" s="52"/>
      <c r="AX8" s="52"/>
      <c r="AY8" s="52"/>
      <c r="AZ8" s="52"/>
      <c r="BA8" s="52"/>
      <c r="BB8" s="52">
        <f>データ!U6</f>
        <v>2808.21</v>
      </c>
      <c r="BC8" s="52"/>
      <c r="BD8" s="52"/>
      <c r="BE8" s="52"/>
      <c r="BF8" s="52"/>
      <c r="BG8" s="52"/>
      <c r="BH8" s="52"/>
      <c r="BI8" s="52"/>
      <c r="BJ8" s="3"/>
      <c r="BK8" s="3"/>
      <c r="BL8" s="62" t="s">
        <v>14</v>
      </c>
      <c r="BM8" s="63"/>
      <c r="BN8" s="64" t="s">
        <v>21</v>
      </c>
      <c r="BO8" s="64"/>
      <c r="BP8" s="64"/>
      <c r="BQ8" s="64"/>
      <c r="BR8" s="64"/>
      <c r="BS8" s="64"/>
      <c r="BT8" s="64"/>
      <c r="BU8" s="64"/>
      <c r="BV8" s="64"/>
      <c r="BW8" s="64"/>
      <c r="BX8" s="64"/>
      <c r="BY8" s="65"/>
    </row>
    <row r="9" spans="1:78" ht="18.75" customHeight="1" x14ac:dyDescent="0.25">
      <c r="A9" s="2"/>
      <c r="B9" s="57" t="s">
        <v>22</v>
      </c>
      <c r="C9" s="57"/>
      <c r="D9" s="57"/>
      <c r="E9" s="57"/>
      <c r="F9" s="57"/>
      <c r="G9" s="57"/>
      <c r="H9" s="57"/>
      <c r="I9" s="57" t="s">
        <v>24</v>
      </c>
      <c r="J9" s="57"/>
      <c r="K9" s="57"/>
      <c r="L9" s="57"/>
      <c r="M9" s="57"/>
      <c r="N9" s="57"/>
      <c r="O9" s="57"/>
      <c r="P9" s="57" t="s">
        <v>25</v>
      </c>
      <c r="Q9" s="57"/>
      <c r="R9" s="57"/>
      <c r="S9" s="57"/>
      <c r="T9" s="57"/>
      <c r="U9" s="57"/>
      <c r="V9" s="57"/>
      <c r="W9" s="57" t="s">
        <v>28</v>
      </c>
      <c r="X9" s="57"/>
      <c r="Y9" s="57"/>
      <c r="Z9" s="57"/>
      <c r="AA9" s="57"/>
      <c r="AB9" s="57"/>
      <c r="AC9" s="57"/>
      <c r="AD9" s="57" t="s">
        <v>23</v>
      </c>
      <c r="AE9" s="57"/>
      <c r="AF9" s="57"/>
      <c r="AG9" s="57"/>
      <c r="AH9" s="57"/>
      <c r="AI9" s="57"/>
      <c r="AJ9" s="57"/>
      <c r="AK9" s="3"/>
      <c r="AL9" s="57" t="s">
        <v>30</v>
      </c>
      <c r="AM9" s="57"/>
      <c r="AN9" s="57"/>
      <c r="AO9" s="57"/>
      <c r="AP9" s="57"/>
      <c r="AQ9" s="57"/>
      <c r="AR9" s="57"/>
      <c r="AS9" s="57"/>
      <c r="AT9" s="57" t="s">
        <v>31</v>
      </c>
      <c r="AU9" s="57"/>
      <c r="AV9" s="57"/>
      <c r="AW9" s="57"/>
      <c r="AX9" s="57"/>
      <c r="AY9" s="57"/>
      <c r="AZ9" s="57"/>
      <c r="BA9" s="57"/>
      <c r="BB9" s="57" t="s">
        <v>32</v>
      </c>
      <c r="BC9" s="57"/>
      <c r="BD9" s="57"/>
      <c r="BE9" s="57"/>
      <c r="BF9" s="57"/>
      <c r="BG9" s="57"/>
      <c r="BH9" s="57"/>
      <c r="BI9" s="57"/>
      <c r="BJ9" s="3"/>
      <c r="BK9" s="3"/>
      <c r="BL9" s="58" t="s">
        <v>35</v>
      </c>
      <c r="BM9" s="59"/>
      <c r="BN9" s="60" t="s">
        <v>36</v>
      </c>
      <c r="BO9" s="60"/>
      <c r="BP9" s="60"/>
      <c r="BQ9" s="60"/>
      <c r="BR9" s="60"/>
      <c r="BS9" s="60"/>
      <c r="BT9" s="60"/>
      <c r="BU9" s="60"/>
      <c r="BV9" s="60"/>
      <c r="BW9" s="60"/>
      <c r="BX9" s="60"/>
      <c r="BY9" s="61"/>
    </row>
    <row r="10" spans="1:78" ht="18.75" customHeight="1" x14ac:dyDescent="0.25">
      <c r="A10" s="2"/>
      <c r="B10" s="52" t="str">
        <f>データ!N6</f>
        <v>-</v>
      </c>
      <c r="C10" s="52"/>
      <c r="D10" s="52"/>
      <c r="E10" s="52"/>
      <c r="F10" s="52"/>
      <c r="G10" s="52"/>
      <c r="H10" s="52"/>
      <c r="I10" s="52">
        <f>データ!O6</f>
        <v>80.55</v>
      </c>
      <c r="J10" s="52"/>
      <c r="K10" s="52"/>
      <c r="L10" s="52"/>
      <c r="M10" s="52"/>
      <c r="N10" s="52"/>
      <c r="O10" s="52"/>
      <c r="P10" s="52">
        <f>データ!P6</f>
        <v>90.28</v>
      </c>
      <c r="Q10" s="52"/>
      <c r="R10" s="52"/>
      <c r="S10" s="52"/>
      <c r="T10" s="52"/>
      <c r="U10" s="52"/>
      <c r="V10" s="52"/>
      <c r="W10" s="52">
        <f>データ!Q6</f>
        <v>104.43</v>
      </c>
      <c r="X10" s="52"/>
      <c r="Y10" s="52"/>
      <c r="Z10" s="52"/>
      <c r="AA10" s="52"/>
      <c r="AB10" s="52"/>
      <c r="AC10" s="52"/>
      <c r="AD10" s="51">
        <f>データ!R6</f>
        <v>2200</v>
      </c>
      <c r="AE10" s="51"/>
      <c r="AF10" s="51"/>
      <c r="AG10" s="51"/>
      <c r="AH10" s="51"/>
      <c r="AI10" s="51"/>
      <c r="AJ10" s="51"/>
      <c r="AK10" s="2"/>
      <c r="AL10" s="51">
        <f>データ!V6</f>
        <v>54487</v>
      </c>
      <c r="AM10" s="51"/>
      <c r="AN10" s="51"/>
      <c r="AO10" s="51"/>
      <c r="AP10" s="51"/>
      <c r="AQ10" s="51"/>
      <c r="AR10" s="51"/>
      <c r="AS10" s="51"/>
      <c r="AT10" s="52">
        <f>データ!W6</f>
        <v>7.96</v>
      </c>
      <c r="AU10" s="52"/>
      <c r="AV10" s="52"/>
      <c r="AW10" s="52"/>
      <c r="AX10" s="52"/>
      <c r="AY10" s="52"/>
      <c r="AZ10" s="52"/>
      <c r="BA10" s="52"/>
      <c r="BB10" s="52">
        <f>データ!X6</f>
        <v>6845.1</v>
      </c>
      <c r="BC10" s="52"/>
      <c r="BD10" s="52"/>
      <c r="BE10" s="52"/>
      <c r="BF10" s="52"/>
      <c r="BG10" s="52"/>
      <c r="BH10" s="52"/>
      <c r="BI10" s="52"/>
      <c r="BJ10" s="2"/>
      <c r="BK10" s="2"/>
      <c r="BL10" s="53" t="s">
        <v>38</v>
      </c>
      <c r="BM10" s="54"/>
      <c r="BN10" s="55" t="s">
        <v>7</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25">
      <c r="A14" s="2"/>
      <c r="B14" s="33" t="s">
        <v>27</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2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109</v>
      </c>
      <c r="BM16" s="46"/>
      <c r="BN16" s="46"/>
      <c r="BO16" s="46"/>
      <c r="BP16" s="46"/>
      <c r="BQ16" s="46"/>
      <c r="BR16" s="46"/>
      <c r="BS16" s="46"/>
      <c r="BT16" s="46"/>
      <c r="BU16" s="46"/>
      <c r="BV16" s="46"/>
      <c r="BW16" s="46"/>
      <c r="BX16" s="46"/>
      <c r="BY16" s="46"/>
      <c r="BZ16" s="4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2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2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41</v>
      </c>
      <c r="BM45" s="40"/>
      <c r="BN45" s="40"/>
      <c r="BO45" s="40"/>
      <c r="BP45" s="40"/>
      <c r="BQ45" s="40"/>
      <c r="BR45" s="40"/>
      <c r="BS45" s="40"/>
      <c r="BT45" s="40"/>
      <c r="BU45" s="40"/>
      <c r="BV45" s="40"/>
      <c r="BW45" s="40"/>
      <c r="BX45" s="40"/>
      <c r="BY45" s="40"/>
      <c r="BZ45" s="41"/>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5" t="s">
        <v>113</v>
      </c>
      <c r="BM47" s="46"/>
      <c r="BN47" s="46"/>
      <c r="BO47" s="46"/>
      <c r="BP47" s="46"/>
      <c r="BQ47" s="46"/>
      <c r="BR47" s="46"/>
      <c r="BS47" s="46"/>
      <c r="BT47" s="46"/>
      <c r="BU47" s="46"/>
      <c r="BV47" s="46"/>
      <c r="BW47" s="46"/>
      <c r="BX47" s="46"/>
      <c r="BY47" s="46"/>
      <c r="BZ47" s="4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5"/>
      <c r="BM48" s="46"/>
      <c r="BN48" s="46"/>
      <c r="BO48" s="46"/>
      <c r="BP48" s="46"/>
      <c r="BQ48" s="46"/>
      <c r="BR48" s="46"/>
      <c r="BS48" s="46"/>
      <c r="BT48" s="46"/>
      <c r="BU48" s="46"/>
      <c r="BV48" s="46"/>
      <c r="BW48" s="46"/>
      <c r="BX48" s="46"/>
      <c r="BY48" s="46"/>
      <c r="BZ48" s="4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5"/>
      <c r="BM49" s="46"/>
      <c r="BN49" s="46"/>
      <c r="BO49" s="46"/>
      <c r="BP49" s="46"/>
      <c r="BQ49" s="46"/>
      <c r="BR49" s="46"/>
      <c r="BS49" s="46"/>
      <c r="BT49" s="46"/>
      <c r="BU49" s="46"/>
      <c r="BV49" s="46"/>
      <c r="BW49" s="46"/>
      <c r="BX49" s="46"/>
      <c r="BY49" s="46"/>
      <c r="BZ49" s="4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5"/>
      <c r="BM50" s="46"/>
      <c r="BN50" s="46"/>
      <c r="BO50" s="46"/>
      <c r="BP50" s="46"/>
      <c r="BQ50" s="46"/>
      <c r="BR50" s="46"/>
      <c r="BS50" s="46"/>
      <c r="BT50" s="46"/>
      <c r="BU50" s="46"/>
      <c r="BV50" s="46"/>
      <c r="BW50" s="46"/>
      <c r="BX50" s="46"/>
      <c r="BY50" s="46"/>
      <c r="BZ50" s="4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5"/>
      <c r="BM51" s="46"/>
      <c r="BN51" s="46"/>
      <c r="BO51" s="46"/>
      <c r="BP51" s="46"/>
      <c r="BQ51" s="46"/>
      <c r="BR51" s="46"/>
      <c r="BS51" s="46"/>
      <c r="BT51" s="46"/>
      <c r="BU51" s="46"/>
      <c r="BV51" s="46"/>
      <c r="BW51" s="46"/>
      <c r="BX51" s="46"/>
      <c r="BY51" s="46"/>
      <c r="BZ51" s="4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5"/>
      <c r="BM52" s="46"/>
      <c r="BN52" s="46"/>
      <c r="BO52" s="46"/>
      <c r="BP52" s="46"/>
      <c r="BQ52" s="46"/>
      <c r="BR52" s="46"/>
      <c r="BS52" s="46"/>
      <c r="BT52" s="46"/>
      <c r="BU52" s="46"/>
      <c r="BV52" s="46"/>
      <c r="BW52" s="46"/>
      <c r="BX52" s="46"/>
      <c r="BY52" s="46"/>
      <c r="BZ52" s="4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5"/>
      <c r="BM53" s="46"/>
      <c r="BN53" s="46"/>
      <c r="BO53" s="46"/>
      <c r="BP53" s="46"/>
      <c r="BQ53" s="46"/>
      <c r="BR53" s="46"/>
      <c r="BS53" s="46"/>
      <c r="BT53" s="46"/>
      <c r="BU53" s="46"/>
      <c r="BV53" s="46"/>
      <c r="BW53" s="46"/>
      <c r="BX53" s="46"/>
      <c r="BY53" s="46"/>
      <c r="BZ53" s="4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5"/>
      <c r="BM54" s="46"/>
      <c r="BN54" s="46"/>
      <c r="BO54" s="46"/>
      <c r="BP54" s="46"/>
      <c r="BQ54" s="46"/>
      <c r="BR54" s="46"/>
      <c r="BS54" s="46"/>
      <c r="BT54" s="46"/>
      <c r="BU54" s="46"/>
      <c r="BV54" s="46"/>
      <c r="BW54" s="46"/>
      <c r="BX54" s="46"/>
      <c r="BY54" s="46"/>
      <c r="BZ54" s="4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5"/>
      <c r="BM55" s="46"/>
      <c r="BN55" s="46"/>
      <c r="BO55" s="46"/>
      <c r="BP55" s="46"/>
      <c r="BQ55" s="46"/>
      <c r="BR55" s="46"/>
      <c r="BS55" s="46"/>
      <c r="BT55" s="46"/>
      <c r="BU55" s="46"/>
      <c r="BV55" s="46"/>
      <c r="BW55" s="46"/>
      <c r="BX55" s="46"/>
      <c r="BY55" s="46"/>
      <c r="BZ55" s="47"/>
    </row>
    <row r="56" spans="1:78" ht="13.5" customHeight="1" x14ac:dyDescent="0.2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5"/>
      <c r="BM56" s="46"/>
      <c r="BN56" s="46"/>
      <c r="BO56" s="46"/>
      <c r="BP56" s="46"/>
      <c r="BQ56" s="46"/>
      <c r="BR56" s="46"/>
      <c r="BS56" s="46"/>
      <c r="BT56" s="46"/>
      <c r="BU56" s="46"/>
      <c r="BV56" s="46"/>
      <c r="BW56" s="46"/>
      <c r="BX56" s="46"/>
      <c r="BY56" s="46"/>
      <c r="BZ56" s="47"/>
    </row>
    <row r="57" spans="1:78" ht="13.5" customHeight="1" x14ac:dyDescent="0.2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5"/>
      <c r="BM57" s="46"/>
      <c r="BN57" s="46"/>
      <c r="BO57" s="46"/>
      <c r="BP57" s="46"/>
      <c r="BQ57" s="46"/>
      <c r="BR57" s="46"/>
      <c r="BS57" s="46"/>
      <c r="BT57" s="46"/>
      <c r="BU57" s="46"/>
      <c r="BV57" s="46"/>
      <c r="BW57" s="46"/>
      <c r="BX57" s="46"/>
      <c r="BY57" s="46"/>
      <c r="BZ57" s="47"/>
    </row>
    <row r="58" spans="1:78" ht="13.5" customHeight="1" x14ac:dyDescent="0.2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5"/>
      <c r="BM58" s="46"/>
      <c r="BN58" s="46"/>
      <c r="BO58" s="46"/>
      <c r="BP58" s="46"/>
      <c r="BQ58" s="46"/>
      <c r="BR58" s="46"/>
      <c r="BS58" s="46"/>
      <c r="BT58" s="46"/>
      <c r="BU58" s="46"/>
      <c r="BV58" s="46"/>
      <c r="BW58" s="46"/>
      <c r="BX58" s="46"/>
      <c r="BY58" s="46"/>
      <c r="BZ58" s="47"/>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5"/>
      <c r="BM59" s="46"/>
      <c r="BN59" s="46"/>
      <c r="BO59" s="46"/>
      <c r="BP59" s="46"/>
      <c r="BQ59" s="46"/>
      <c r="BR59" s="46"/>
      <c r="BS59" s="46"/>
      <c r="BT59" s="46"/>
      <c r="BU59" s="46"/>
      <c r="BV59" s="46"/>
      <c r="BW59" s="46"/>
      <c r="BX59" s="46"/>
      <c r="BY59" s="46"/>
      <c r="BZ59" s="47"/>
    </row>
    <row r="60" spans="1:78" ht="13.5" customHeight="1" x14ac:dyDescent="0.25">
      <c r="A60" s="2"/>
      <c r="B60" s="36" t="s">
        <v>10</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45"/>
      <c r="BM60" s="46"/>
      <c r="BN60" s="46"/>
      <c r="BO60" s="46"/>
      <c r="BP60" s="46"/>
      <c r="BQ60" s="46"/>
      <c r="BR60" s="46"/>
      <c r="BS60" s="46"/>
      <c r="BT60" s="46"/>
      <c r="BU60" s="46"/>
      <c r="BV60" s="46"/>
      <c r="BW60" s="46"/>
      <c r="BX60" s="46"/>
      <c r="BY60" s="46"/>
      <c r="BZ60" s="47"/>
    </row>
    <row r="61" spans="1:78" ht="13.5" customHeight="1" x14ac:dyDescent="0.2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45"/>
      <c r="BM61" s="46"/>
      <c r="BN61" s="46"/>
      <c r="BO61" s="46"/>
      <c r="BP61" s="46"/>
      <c r="BQ61" s="46"/>
      <c r="BR61" s="46"/>
      <c r="BS61" s="46"/>
      <c r="BT61" s="46"/>
      <c r="BU61" s="46"/>
      <c r="BV61" s="46"/>
      <c r="BW61" s="46"/>
      <c r="BX61" s="46"/>
      <c r="BY61" s="46"/>
      <c r="BZ61" s="4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5"/>
      <c r="BM62" s="46"/>
      <c r="BN62" s="46"/>
      <c r="BO62" s="46"/>
      <c r="BP62" s="46"/>
      <c r="BQ62" s="46"/>
      <c r="BR62" s="46"/>
      <c r="BS62" s="46"/>
      <c r="BT62" s="46"/>
      <c r="BU62" s="46"/>
      <c r="BV62" s="46"/>
      <c r="BW62" s="46"/>
      <c r="BX62" s="46"/>
      <c r="BY62" s="46"/>
      <c r="BZ62" s="4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11</v>
      </c>
      <c r="BM64" s="40"/>
      <c r="BN64" s="40"/>
      <c r="BO64" s="40"/>
      <c r="BP64" s="40"/>
      <c r="BQ64" s="40"/>
      <c r="BR64" s="40"/>
      <c r="BS64" s="40"/>
      <c r="BT64" s="40"/>
      <c r="BU64" s="40"/>
      <c r="BV64" s="40"/>
      <c r="BW64" s="40"/>
      <c r="BX64" s="40"/>
      <c r="BY64" s="40"/>
      <c r="BZ64" s="41"/>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5" t="s">
        <v>114</v>
      </c>
      <c r="BM66" s="46"/>
      <c r="BN66" s="46"/>
      <c r="BO66" s="46"/>
      <c r="BP66" s="46"/>
      <c r="BQ66" s="46"/>
      <c r="BR66" s="46"/>
      <c r="BS66" s="46"/>
      <c r="BT66" s="46"/>
      <c r="BU66" s="46"/>
      <c r="BV66" s="46"/>
      <c r="BW66" s="46"/>
      <c r="BX66" s="46"/>
      <c r="BY66" s="46"/>
      <c r="BZ66" s="4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5"/>
      <c r="BM67" s="46"/>
      <c r="BN67" s="46"/>
      <c r="BO67" s="46"/>
      <c r="BP67" s="46"/>
      <c r="BQ67" s="46"/>
      <c r="BR67" s="46"/>
      <c r="BS67" s="46"/>
      <c r="BT67" s="46"/>
      <c r="BU67" s="46"/>
      <c r="BV67" s="46"/>
      <c r="BW67" s="46"/>
      <c r="BX67" s="46"/>
      <c r="BY67" s="46"/>
      <c r="BZ67" s="4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5"/>
      <c r="BM68" s="46"/>
      <c r="BN68" s="46"/>
      <c r="BO68" s="46"/>
      <c r="BP68" s="46"/>
      <c r="BQ68" s="46"/>
      <c r="BR68" s="46"/>
      <c r="BS68" s="46"/>
      <c r="BT68" s="46"/>
      <c r="BU68" s="46"/>
      <c r="BV68" s="46"/>
      <c r="BW68" s="46"/>
      <c r="BX68" s="46"/>
      <c r="BY68" s="46"/>
      <c r="BZ68" s="4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5"/>
      <c r="BM69" s="46"/>
      <c r="BN69" s="46"/>
      <c r="BO69" s="46"/>
      <c r="BP69" s="46"/>
      <c r="BQ69" s="46"/>
      <c r="BR69" s="46"/>
      <c r="BS69" s="46"/>
      <c r="BT69" s="46"/>
      <c r="BU69" s="46"/>
      <c r="BV69" s="46"/>
      <c r="BW69" s="46"/>
      <c r="BX69" s="46"/>
      <c r="BY69" s="46"/>
      <c r="BZ69" s="4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5"/>
      <c r="BM70" s="46"/>
      <c r="BN70" s="46"/>
      <c r="BO70" s="46"/>
      <c r="BP70" s="46"/>
      <c r="BQ70" s="46"/>
      <c r="BR70" s="46"/>
      <c r="BS70" s="46"/>
      <c r="BT70" s="46"/>
      <c r="BU70" s="46"/>
      <c r="BV70" s="46"/>
      <c r="BW70" s="46"/>
      <c r="BX70" s="46"/>
      <c r="BY70" s="46"/>
      <c r="BZ70" s="4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5"/>
      <c r="BM71" s="46"/>
      <c r="BN71" s="46"/>
      <c r="BO71" s="46"/>
      <c r="BP71" s="46"/>
      <c r="BQ71" s="46"/>
      <c r="BR71" s="46"/>
      <c r="BS71" s="46"/>
      <c r="BT71" s="46"/>
      <c r="BU71" s="46"/>
      <c r="BV71" s="46"/>
      <c r="BW71" s="46"/>
      <c r="BX71" s="46"/>
      <c r="BY71" s="46"/>
      <c r="BZ71" s="4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5"/>
      <c r="BM72" s="46"/>
      <c r="BN72" s="46"/>
      <c r="BO72" s="46"/>
      <c r="BP72" s="46"/>
      <c r="BQ72" s="46"/>
      <c r="BR72" s="46"/>
      <c r="BS72" s="46"/>
      <c r="BT72" s="46"/>
      <c r="BU72" s="46"/>
      <c r="BV72" s="46"/>
      <c r="BW72" s="46"/>
      <c r="BX72" s="46"/>
      <c r="BY72" s="46"/>
      <c r="BZ72" s="4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5"/>
      <c r="BM73" s="46"/>
      <c r="BN73" s="46"/>
      <c r="BO73" s="46"/>
      <c r="BP73" s="46"/>
      <c r="BQ73" s="46"/>
      <c r="BR73" s="46"/>
      <c r="BS73" s="46"/>
      <c r="BT73" s="46"/>
      <c r="BU73" s="46"/>
      <c r="BV73" s="46"/>
      <c r="BW73" s="46"/>
      <c r="BX73" s="46"/>
      <c r="BY73" s="46"/>
      <c r="BZ73" s="4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5"/>
      <c r="BM74" s="46"/>
      <c r="BN74" s="46"/>
      <c r="BO74" s="46"/>
      <c r="BP74" s="46"/>
      <c r="BQ74" s="46"/>
      <c r="BR74" s="46"/>
      <c r="BS74" s="46"/>
      <c r="BT74" s="46"/>
      <c r="BU74" s="46"/>
      <c r="BV74" s="46"/>
      <c r="BW74" s="46"/>
      <c r="BX74" s="46"/>
      <c r="BY74" s="46"/>
      <c r="BZ74" s="4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5"/>
      <c r="BM75" s="46"/>
      <c r="BN75" s="46"/>
      <c r="BO75" s="46"/>
      <c r="BP75" s="46"/>
      <c r="BQ75" s="46"/>
      <c r="BR75" s="46"/>
      <c r="BS75" s="46"/>
      <c r="BT75" s="46"/>
      <c r="BU75" s="46"/>
      <c r="BV75" s="46"/>
      <c r="BW75" s="46"/>
      <c r="BX75" s="46"/>
      <c r="BY75" s="46"/>
      <c r="BZ75" s="4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5"/>
      <c r="BM76" s="46"/>
      <c r="BN76" s="46"/>
      <c r="BO76" s="46"/>
      <c r="BP76" s="46"/>
      <c r="BQ76" s="46"/>
      <c r="BR76" s="46"/>
      <c r="BS76" s="46"/>
      <c r="BT76" s="46"/>
      <c r="BU76" s="46"/>
      <c r="BV76" s="46"/>
      <c r="BW76" s="46"/>
      <c r="BX76" s="46"/>
      <c r="BY76" s="46"/>
      <c r="BZ76" s="4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5"/>
      <c r="BM77" s="46"/>
      <c r="BN77" s="46"/>
      <c r="BO77" s="46"/>
      <c r="BP77" s="46"/>
      <c r="BQ77" s="46"/>
      <c r="BR77" s="46"/>
      <c r="BS77" s="46"/>
      <c r="BT77" s="46"/>
      <c r="BU77" s="46"/>
      <c r="BV77" s="46"/>
      <c r="BW77" s="46"/>
      <c r="BX77" s="46"/>
      <c r="BY77" s="46"/>
      <c r="BZ77" s="4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5"/>
      <c r="BM78" s="46"/>
      <c r="BN78" s="46"/>
      <c r="BO78" s="46"/>
      <c r="BP78" s="46"/>
      <c r="BQ78" s="46"/>
      <c r="BR78" s="46"/>
      <c r="BS78" s="46"/>
      <c r="BT78" s="46"/>
      <c r="BU78" s="46"/>
      <c r="BV78" s="46"/>
      <c r="BW78" s="46"/>
      <c r="BX78" s="46"/>
      <c r="BY78" s="46"/>
      <c r="BZ78" s="47"/>
    </row>
    <row r="79" spans="1:78" ht="13.5" customHeight="1" x14ac:dyDescent="0.2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5"/>
      <c r="BM79" s="46"/>
      <c r="BN79" s="46"/>
      <c r="BO79" s="46"/>
      <c r="BP79" s="46"/>
      <c r="BQ79" s="46"/>
      <c r="BR79" s="46"/>
      <c r="BS79" s="46"/>
      <c r="BT79" s="46"/>
      <c r="BU79" s="46"/>
      <c r="BV79" s="46"/>
      <c r="BW79" s="46"/>
      <c r="BX79" s="46"/>
      <c r="BY79" s="46"/>
      <c r="BZ79" s="47"/>
    </row>
    <row r="80" spans="1:78" ht="13.5" customHeight="1" x14ac:dyDescent="0.2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5"/>
      <c r="BM80" s="46"/>
      <c r="BN80" s="46"/>
      <c r="BO80" s="46"/>
      <c r="BP80" s="46"/>
      <c r="BQ80" s="46"/>
      <c r="BR80" s="46"/>
      <c r="BS80" s="46"/>
      <c r="BT80" s="46"/>
      <c r="BU80" s="46"/>
      <c r="BV80" s="46"/>
      <c r="BW80" s="46"/>
      <c r="BX80" s="46"/>
      <c r="BY80" s="46"/>
      <c r="BZ80" s="47"/>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5"/>
      <c r="BM81" s="46"/>
      <c r="BN81" s="46"/>
      <c r="BO81" s="46"/>
      <c r="BP81" s="46"/>
      <c r="BQ81" s="46"/>
      <c r="BR81" s="46"/>
      <c r="BS81" s="46"/>
      <c r="BT81" s="46"/>
      <c r="BU81" s="46"/>
      <c r="BV81" s="46"/>
      <c r="BW81" s="46"/>
      <c r="BX81" s="46"/>
      <c r="BY81" s="46"/>
      <c r="BZ81" s="47"/>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25">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25">
      <c r="B84" s="6" t="s">
        <v>44</v>
      </c>
      <c r="C84" s="6"/>
      <c r="D84" s="6"/>
      <c r="E84" s="6" t="s">
        <v>45</v>
      </c>
      <c r="F84" s="6" t="s">
        <v>47</v>
      </c>
      <c r="G84" s="6" t="s">
        <v>48</v>
      </c>
      <c r="H84" s="6" t="s">
        <v>42</v>
      </c>
      <c r="I84" s="6" t="s">
        <v>12</v>
      </c>
      <c r="J84" s="6" t="s">
        <v>49</v>
      </c>
      <c r="K84" s="6" t="s">
        <v>50</v>
      </c>
      <c r="L84" s="6" t="s">
        <v>33</v>
      </c>
      <c r="M84" s="6" t="s">
        <v>37</v>
      </c>
      <c r="N84" s="6" t="s">
        <v>51</v>
      </c>
      <c r="O84" s="6" t="s">
        <v>53</v>
      </c>
    </row>
    <row r="85" spans="1:78" hidden="1" x14ac:dyDescent="0.25">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hRZMcllYvFSqX6Tqr2mD86JgFLEjTGlWGo5FitC68DwRX4z8fCyieUh9dQuoWBQJSbU+3ofE3bkKLbaZEfVi3A==" saltValue="zUQAR7CyR7BEWABzoUGeT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5">
      <c r="A3" s="14" t="s">
        <v>20</v>
      </c>
      <c r="B3" s="16" t="s">
        <v>34</v>
      </c>
      <c r="C3" s="16" t="s">
        <v>58</v>
      </c>
      <c r="D3" s="16" t="s">
        <v>59</v>
      </c>
      <c r="E3" s="16" t="s">
        <v>6</v>
      </c>
      <c r="F3" s="16" t="s">
        <v>5</v>
      </c>
      <c r="G3" s="16" t="s">
        <v>26</v>
      </c>
      <c r="H3" s="72" t="s">
        <v>60</v>
      </c>
      <c r="I3" s="73"/>
      <c r="J3" s="73"/>
      <c r="K3" s="73"/>
      <c r="L3" s="73"/>
      <c r="M3" s="73"/>
      <c r="N3" s="73"/>
      <c r="O3" s="73"/>
      <c r="P3" s="73"/>
      <c r="Q3" s="73"/>
      <c r="R3" s="73"/>
      <c r="S3" s="73"/>
      <c r="T3" s="73"/>
      <c r="U3" s="73"/>
      <c r="V3" s="73"/>
      <c r="W3" s="73"/>
      <c r="X3" s="74"/>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5">
      <c r="A4" s="14" t="s">
        <v>61</v>
      </c>
      <c r="B4" s="17"/>
      <c r="C4" s="17"/>
      <c r="D4" s="17"/>
      <c r="E4" s="17"/>
      <c r="F4" s="17"/>
      <c r="G4" s="17"/>
      <c r="H4" s="75"/>
      <c r="I4" s="76"/>
      <c r="J4" s="76"/>
      <c r="K4" s="76"/>
      <c r="L4" s="76"/>
      <c r="M4" s="76"/>
      <c r="N4" s="76"/>
      <c r="O4" s="76"/>
      <c r="P4" s="76"/>
      <c r="Q4" s="76"/>
      <c r="R4" s="76"/>
      <c r="S4" s="76"/>
      <c r="T4" s="76"/>
      <c r="U4" s="76"/>
      <c r="V4" s="76"/>
      <c r="W4" s="76"/>
      <c r="X4" s="77"/>
      <c r="Y4" s="79" t="s">
        <v>52</v>
      </c>
      <c r="Z4" s="79"/>
      <c r="AA4" s="79"/>
      <c r="AB4" s="79"/>
      <c r="AC4" s="79"/>
      <c r="AD4" s="79"/>
      <c r="AE4" s="79"/>
      <c r="AF4" s="79"/>
      <c r="AG4" s="79"/>
      <c r="AH4" s="79"/>
      <c r="AI4" s="79"/>
      <c r="AJ4" s="79" t="s">
        <v>46</v>
      </c>
      <c r="AK4" s="79"/>
      <c r="AL4" s="79"/>
      <c r="AM4" s="79"/>
      <c r="AN4" s="79"/>
      <c r="AO4" s="79"/>
      <c r="AP4" s="79"/>
      <c r="AQ4" s="79"/>
      <c r="AR4" s="79"/>
      <c r="AS4" s="79"/>
      <c r="AT4" s="79"/>
      <c r="AU4" s="79" t="s">
        <v>29</v>
      </c>
      <c r="AV4" s="79"/>
      <c r="AW4" s="79"/>
      <c r="AX4" s="79"/>
      <c r="AY4" s="79"/>
      <c r="AZ4" s="79"/>
      <c r="BA4" s="79"/>
      <c r="BB4" s="79"/>
      <c r="BC4" s="79"/>
      <c r="BD4" s="79"/>
      <c r="BE4" s="79"/>
      <c r="BF4" s="79" t="s">
        <v>62</v>
      </c>
      <c r="BG4" s="79"/>
      <c r="BH4" s="79"/>
      <c r="BI4" s="79"/>
      <c r="BJ4" s="79"/>
      <c r="BK4" s="79"/>
      <c r="BL4" s="79"/>
      <c r="BM4" s="79"/>
      <c r="BN4" s="79"/>
      <c r="BO4" s="79"/>
      <c r="BP4" s="79"/>
      <c r="BQ4" s="79" t="s">
        <v>16</v>
      </c>
      <c r="BR4" s="79"/>
      <c r="BS4" s="79"/>
      <c r="BT4" s="79"/>
      <c r="BU4" s="79"/>
      <c r="BV4" s="79"/>
      <c r="BW4" s="79"/>
      <c r="BX4" s="79"/>
      <c r="BY4" s="79"/>
      <c r="BZ4" s="79"/>
      <c r="CA4" s="79"/>
      <c r="CB4" s="79" t="s">
        <v>63</v>
      </c>
      <c r="CC4" s="79"/>
      <c r="CD4" s="79"/>
      <c r="CE4" s="79"/>
      <c r="CF4" s="79"/>
      <c r="CG4" s="79"/>
      <c r="CH4" s="79"/>
      <c r="CI4" s="79"/>
      <c r="CJ4" s="79"/>
      <c r="CK4" s="79"/>
      <c r="CL4" s="79"/>
      <c r="CM4" s="79" t="s">
        <v>0</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25">
      <c r="A5" s="14" t="s">
        <v>68</v>
      </c>
      <c r="B5" s="18"/>
      <c r="C5" s="18"/>
      <c r="D5" s="18"/>
      <c r="E5" s="18"/>
      <c r="F5" s="18"/>
      <c r="G5" s="18"/>
      <c r="H5" s="23" t="s">
        <v>57</v>
      </c>
      <c r="I5" s="23" t="s">
        <v>69</v>
      </c>
      <c r="J5" s="23" t="s">
        <v>70</v>
      </c>
      <c r="K5" s="23" t="s">
        <v>71</v>
      </c>
      <c r="L5" s="23" t="s">
        <v>72</v>
      </c>
      <c r="M5" s="23" t="s">
        <v>8</v>
      </c>
      <c r="N5" s="23" t="s">
        <v>73</v>
      </c>
      <c r="O5" s="23" t="s">
        <v>74</v>
      </c>
      <c r="P5" s="23" t="s">
        <v>75</v>
      </c>
      <c r="Q5" s="23" t="s">
        <v>76</v>
      </c>
      <c r="R5" s="23" t="s">
        <v>77</v>
      </c>
      <c r="S5" s="23" t="s">
        <v>78</v>
      </c>
      <c r="T5" s="23" t="s">
        <v>79</v>
      </c>
      <c r="U5" s="23" t="s">
        <v>1</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44</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25">
      <c r="A6" s="14" t="s">
        <v>94</v>
      </c>
      <c r="B6" s="19">
        <f t="shared" ref="B6:X6" si="1">B7</f>
        <v>2021</v>
      </c>
      <c r="C6" s="19">
        <f t="shared" si="1"/>
        <v>232386</v>
      </c>
      <c r="D6" s="19">
        <f t="shared" si="1"/>
        <v>46</v>
      </c>
      <c r="E6" s="19">
        <f t="shared" si="1"/>
        <v>17</v>
      </c>
      <c r="F6" s="19">
        <f t="shared" si="1"/>
        <v>1</v>
      </c>
      <c r="G6" s="19">
        <f t="shared" si="1"/>
        <v>0</v>
      </c>
      <c r="H6" s="19" t="str">
        <f t="shared" si="1"/>
        <v>愛知県　長久手市</v>
      </c>
      <c r="I6" s="19" t="str">
        <f t="shared" si="1"/>
        <v>法適用</v>
      </c>
      <c r="J6" s="19" t="str">
        <f t="shared" si="1"/>
        <v>下水道事業</v>
      </c>
      <c r="K6" s="19" t="str">
        <f t="shared" si="1"/>
        <v>公共下水道</v>
      </c>
      <c r="L6" s="19" t="str">
        <f t="shared" si="1"/>
        <v>Bc2</v>
      </c>
      <c r="M6" s="19" t="str">
        <f t="shared" si="1"/>
        <v>非設置</v>
      </c>
      <c r="N6" s="24" t="str">
        <f t="shared" si="1"/>
        <v>-</v>
      </c>
      <c r="O6" s="24">
        <f t="shared" si="1"/>
        <v>80.55</v>
      </c>
      <c r="P6" s="24">
        <f t="shared" si="1"/>
        <v>90.28</v>
      </c>
      <c r="Q6" s="24">
        <f t="shared" si="1"/>
        <v>104.43</v>
      </c>
      <c r="R6" s="24">
        <f t="shared" si="1"/>
        <v>2200</v>
      </c>
      <c r="S6" s="24">
        <f t="shared" si="1"/>
        <v>60517</v>
      </c>
      <c r="T6" s="24">
        <f t="shared" si="1"/>
        <v>21.55</v>
      </c>
      <c r="U6" s="24">
        <f t="shared" si="1"/>
        <v>2808.21</v>
      </c>
      <c r="V6" s="24">
        <f t="shared" si="1"/>
        <v>54487</v>
      </c>
      <c r="W6" s="24">
        <f t="shared" si="1"/>
        <v>7.96</v>
      </c>
      <c r="X6" s="24">
        <f t="shared" si="1"/>
        <v>6845.1</v>
      </c>
      <c r="Y6" s="28" t="str">
        <f t="shared" ref="Y6:AH6" si="2">IF(Y7="",NA(),Y7)</f>
        <v>-</v>
      </c>
      <c r="Z6" s="28">
        <f t="shared" si="2"/>
        <v>102.15</v>
      </c>
      <c r="AA6" s="28">
        <f t="shared" si="2"/>
        <v>101.93</v>
      </c>
      <c r="AB6" s="28">
        <f t="shared" si="2"/>
        <v>105.16</v>
      </c>
      <c r="AC6" s="28">
        <f t="shared" si="2"/>
        <v>100</v>
      </c>
      <c r="AD6" s="28" t="str">
        <f t="shared" si="2"/>
        <v>-</v>
      </c>
      <c r="AE6" s="28">
        <f t="shared" si="2"/>
        <v>106.25</v>
      </c>
      <c r="AF6" s="28">
        <f t="shared" si="2"/>
        <v>105.89</v>
      </c>
      <c r="AG6" s="28">
        <f t="shared" si="2"/>
        <v>104.59</v>
      </c>
      <c r="AH6" s="28">
        <f t="shared" si="2"/>
        <v>102.96</v>
      </c>
      <c r="AI6" s="24" t="str">
        <f>IF(AI7="","",IF(AI7="-","【-】","【"&amp;SUBSTITUTE(TEXT(AI7,"#,##0.00"),"-","△")&amp;"】"))</f>
        <v>【107.02】</v>
      </c>
      <c r="AJ6" s="28" t="str">
        <f t="shared" ref="AJ6:AS6" si="3">IF(AJ7="",NA(),AJ7)</f>
        <v>-</v>
      </c>
      <c r="AK6" s="24">
        <f t="shared" si="3"/>
        <v>0</v>
      </c>
      <c r="AL6" s="24">
        <f t="shared" si="3"/>
        <v>0</v>
      </c>
      <c r="AM6" s="24">
        <f t="shared" si="3"/>
        <v>0</v>
      </c>
      <c r="AN6" s="24">
        <f t="shared" si="3"/>
        <v>0</v>
      </c>
      <c r="AO6" s="28" t="str">
        <f t="shared" si="3"/>
        <v>-</v>
      </c>
      <c r="AP6" s="28">
        <f t="shared" si="3"/>
        <v>0.78</v>
      </c>
      <c r="AQ6" s="28">
        <f t="shared" si="3"/>
        <v>0.83</v>
      </c>
      <c r="AR6" s="28">
        <f t="shared" si="3"/>
        <v>0.83</v>
      </c>
      <c r="AS6" s="28">
        <f t="shared" si="3"/>
        <v>1.22</v>
      </c>
      <c r="AT6" s="24" t="str">
        <f>IF(AT7="","",IF(AT7="-","【-】","【"&amp;SUBSTITUTE(TEXT(AT7,"#,##0.00"),"-","△")&amp;"】"))</f>
        <v>【3.09】</v>
      </c>
      <c r="AU6" s="28" t="str">
        <f t="shared" ref="AU6:BD6" si="4">IF(AU7="",NA(),AU7)</f>
        <v>-</v>
      </c>
      <c r="AV6" s="28">
        <f t="shared" si="4"/>
        <v>49.97</v>
      </c>
      <c r="AW6" s="28">
        <f t="shared" si="4"/>
        <v>47.18</v>
      </c>
      <c r="AX6" s="28">
        <f t="shared" si="4"/>
        <v>66.52</v>
      </c>
      <c r="AY6" s="28">
        <f t="shared" si="4"/>
        <v>33.130000000000003</v>
      </c>
      <c r="AZ6" s="28" t="str">
        <f t="shared" si="4"/>
        <v>-</v>
      </c>
      <c r="BA6" s="28">
        <f t="shared" si="4"/>
        <v>67.2</v>
      </c>
      <c r="BB6" s="28">
        <f t="shared" si="4"/>
        <v>61.2</v>
      </c>
      <c r="BC6" s="28">
        <f t="shared" si="4"/>
        <v>57.6</v>
      </c>
      <c r="BD6" s="28">
        <f t="shared" si="4"/>
        <v>58.15</v>
      </c>
      <c r="BE6" s="24" t="str">
        <f>IF(BE7="","",IF(BE7="-","【-】","【"&amp;SUBSTITUTE(TEXT(BE7,"#,##0.00"),"-","△")&amp;"】"))</f>
        <v>【71.39】</v>
      </c>
      <c r="BF6" s="28" t="str">
        <f t="shared" ref="BF6:BO6" si="5">IF(BF7="",NA(),BF7)</f>
        <v>-</v>
      </c>
      <c r="BG6" s="28">
        <f t="shared" si="5"/>
        <v>566.36</v>
      </c>
      <c r="BH6" s="28">
        <f t="shared" si="5"/>
        <v>185.54</v>
      </c>
      <c r="BI6" s="28">
        <f t="shared" si="5"/>
        <v>214.28</v>
      </c>
      <c r="BJ6" s="28">
        <f t="shared" si="5"/>
        <v>220.6</v>
      </c>
      <c r="BK6" s="28" t="str">
        <f t="shared" si="5"/>
        <v>-</v>
      </c>
      <c r="BL6" s="28">
        <f t="shared" si="5"/>
        <v>1023.34</v>
      </c>
      <c r="BM6" s="28">
        <f t="shared" si="5"/>
        <v>1033.5999999999999</v>
      </c>
      <c r="BN6" s="28">
        <f t="shared" si="5"/>
        <v>1008.36</v>
      </c>
      <c r="BO6" s="28">
        <f t="shared" si="5"/>
        <v>880.28</v>
      </c>
      <c r="BP6" s="24" t="str">
        <f>IF(BP7="","",IF(BP7="-","【-】","【"&amp;SUBSTITUTE(TEXT(BP7,"#,##0.00"),"-","△")&amp;"】"))</f>
        <v>【669.11】</v>
      </c>
      <c r="BQ6" s="28" t="str">
        <f t="shared" ref="BQ6:BZ6" si="6">IF(BQ7="",NA(),BQ7)</f>
        <v>-</v>
      </c>
      <c r="BR6" s="28">
        <f t="shared" si="6"/>
        <v>92.1</v>
      </c>
      <c r="BS6" s="28">
        <f t="shared" si="6"/>
        <v>92.32</v>
      </c>
      <c r="BT6" s="28">
        <f t="shared" si="6"/>
        <v>81.08</v>
      </c>
      <c r="BU6" s="28">
        <f t="shared" si="6"/>
        <v>81.39</v>
      </c>
      <c r="BV6" s="28" t="str">
        <f t="shared" si="6"/>
        <v>-</v>
      </c>
      <c r="BW6" s="28">
        <f t="shared" si="6"/>
        <v>82.26</v>
      </c>
      <c r="BX6" s="28">
        <f t="shared" si="6"/>
        <v>85.39</v>
      </c>
      <c r="BY6" s="28">
        <f t="shared" si="6"/>
        <v>85.67</v>
      </c>
      <c r="BZ6" s="28">
        <f t="shared" si="6"/>
        <v>86.23</v>
      </c>
      <c r="CA6" s="24" t="str">
        <f>IF(CA7="","",IF(CA7="-","【-】","【"&amp;SUBSTITUTE(TEXT(CA7,"#,##0.00"),"-","△")&amp;"】"))</f>
        <v>【99.73】</v>
      </c>
      <c r="CB6" s="28" t="str">
        <f t="shared" ref="CB6:CK6" si="7">IF(CB7="",NA(),CB7)</f>
        <v>-</v>
      </c>
      <c r="CC6" s="28">
        <f t="shared" si="7"/>
        <v>150.07</v>
      </c>
      <c r="CD6" s="28">
        <f t="shared" si="7"/>
        <v>150.07</v>
      </c>
      <c r="CE6" s="28">
        <f t="shared" si="7"/>
        <v>150.06</v>
      </c>
      <c r="CF6" s="28">
        <f t="shared" si="7"/>
        <v>150.24</v>
      </c>
      <c r="CG6" s="28" t="str">
        <f t="shared" si="7"/>
        <v>-</v>
      </c>
      <c r="CH6" s="28">
        <f t="shared" si="7"/>
        <v>154.25</v>
      </c>
      <c r="CI6" s="28">
        <f t="shared" si="7"/>
        <v>150.96</v>
      </c>
      <c r="CJ6" s="28">
        <f t="shared" si="7"/>
        <v>146.12</v>
      </c>
      <c r="CK6" s="28">
        <f t="shared" si="7"/>
        <v>150.44</v>
      </c>
      <c r="CL6" s="24" t="str">
        <f>IF(CL7="","",IF(CL7="-","【-】","【"&amp;SUBSTITUTE(TEXT(CL7,"#,##0.00"),"-","△")&amp;"】"))</f>
        <v>【134.98】</v>
      </c>
      <c r="CM6" s="28" t="str">
        <f t="shared" ref="CM6:CV6" si="8">IF(CM7="",NA(),CM7)</f>
        <v>-</v>
      </c>
      <c r="CN6" s="28">
        <f t="shared" si="8"/>
        <v>55.34</v>
      </c>
      <c r="CO6" s="28">
        <f t="shared" si="8"/>
        <v>55.89</v>
      </c>
      <c r="CP6" s="28">
        <f t="shared" si="8"/>
        <v>49.8</v>
      </c>
      <c r="CQ6" s="28">
        <f t="shared" si="8"/>
        <v>49.18</v>
      </c>
      <c r="CR6" s="28" t="str">
        <f t="shared" si="8"/>
        <v>-</v>
      </c>
      <c r="CS6" s="28">
        <f t="shared" si="8"/>
        <v>64.510000000000005</v>
      </c>
      <c r="CT6" s="28">
        <f t="shared" si="8"/>
        <v>66.180000000000007</v>
      </c>
      <c r="CU6" s="28">
        <f t="shared" si="8"/>
        <v>56.39</v>
      </c>
      <c r="CV6" s="28">
        <f t="shared" si="8"/>
        <v>55.67</v>
      </c>
      <c r="CW6" s="24" t="str">
        <f>IF(CW7="","",IF(CW7="-","【-】","【"&amp;SUBSTITUTE(TEXT(CW7,"#,##0.00"),"-","△")&amp;"】"))</f>
        <v>【59.99】</v>
      </c>
      <c r="CX6" s="28" t="str">
        <f t="shared" ref="CX6:DG6" si="9">IF(CX7="",NA(),CX7)</f>
        <v>-</v>
      </c>
      <c r="CY6" s="28">
        <f t="shared" si="9"/>
        <v>91.94</v>
      </c>
      <c r="CZ6" s="28">
        <f t="shared" si="9"/>
        <v>92.01</v>
      </c>
      <c r="DA6" s="28">
        <f t="shared" si="9"/>
        <v>93.07</v>
      </c>
      <c r="DB6" s="28">
        <f t="shared" si="9"/>
        <v>93.52</v>
      </c>
      <c r="DC6" s="28" t="str">
        <f t="shared" si="9"/>
        <v>-</v>
      </c>
      <c r="DD6" s="28">
        <f t="shared" si="9"/>
        <v>91.62</v>
      </c>
      <c r="DE6" s="28">
        <f t="shared" si="9"/>
        <v>91.87</v>
      </c>
      <c r="DF6" s="28">
        <f t="shared" si="9"/>
        <v>91.45</v>
      </c>
      <c r="DG6" s="28">
        <f t="shared" si="9"/>
        <v>91</v>
      </c>
      <c r="DH6" s="24" t="str">
        <f>IF(DH7="","",IF(DH7="-","【-】","【"&amp;SUBSTITUTE(TEXT(DH7,"#,##0.00"),"-","△")&amp;"】"))</f>
        <v>【95.72】</v>
      </c>
      <c r="DI6" s="28" t="str">
        <f t="shared" ref="DI6:DR6" si="10">IF(DI7="",NA(),DI7)</f>
        <v>-</v>
      </c>
      <c r="DJ6" s="28">
        <f t="shared" si="10"/>
        <v>3.4</v>
      </c>
      <c r="DK6" s="28">
        <f t="shared" si="10"/>
        <v>6.29</v>
      </c>
      <c r="DL6" s="28">
        <f t="shared" si="10"/>
        <v>8.8000000000000007</v>
      </c>
      <c r="DM6" s="28">
        <f t="shared" si="10"/>
        <v>11.98</v>
      </c>
      <c r="DN6" s="28" t="str">
        <f t="shared" si="10"/>
        <v>-</v>
      </c>
      <c r="DO6" s="28">
        <f t="shared" si="10"/>
        <v>14.75</v>
      </c>
      <c r="DP6" s="28">
        <f t="shared" si="10"/>
        <v>19.78</v>
      </c>
      <c r="DQ6" s="28">
        <f t="shared" si="10"/>
        <v>14.8</v>
      </c>
      <c r="DR6" s="28">
        <f t="shared" si="10"/>
        <v>17.149999999999999</v>
      </c>
      <c r="DS6" s="24" t="str">
        <f>IF(DS7="","",IF(DS7="-","【-】","【"&amp;SUBSTITUTE(TEXT(DS7,"#,##0.00"),"-","△")&amp;"】"))</f>
        <v>【38.17】</v>
      </c>
      <c r="DT6" s="28" t="str">
        <f t="shared" ref="DT6:EC6" si="11">IF(DT7="",NA(),DT7)</f>
        <v>-</v>
      </c>
      <c r="DU6" s="24">
        <f t="shared" si="11"/>
        <v>0</v>
      </c>
      <c r="DV6" s="24">
        <f t="shared" si="11"/>
        <v>0</v>
      </c>
      <c r="DW6" s="24">
        <f t="shared" si="11"/>
        <v>0</v>
      </c>
      <c r="DX6" s="24">
        <f t="shared" si="11"/>
        <v>0</v>
      </c>
      <c r="DY6" s="28" t="str">
        <f t="shared" si="11"/>
        <v>-</v>
      </c>
      <c r="DZ6" s="28">
        <f t="shared" si="11"/>
        <v>0.25</v>
      </c>
      <c r="EA6" s="28">
        <f t="shared" si="11"/>
        <v>0.44</v>
      </c>
      <c r="EB6" s="28">
        <f t="shared" si="11"/>
        <v>0.1</v>
      </c>
      <c r="EC6" s="28">
        <f t="shared" si="11"/>
        <v>0.14000000000000001</v>
      </c>
      <c r="ED6" s="24" t="str">
        <f>IF(ED7="","",IF(ED7="-","【-】","【"&amp;SUBSTITUTE(TEXT(ED7,"#,##0.00"),"-","△")&amp;"】"))</f>
        <v>【6.54】</v>
      </c>
      <c r="EE6" s="28" t="str">
        <f t="shared" ref="EE6:EN6" si="12">IF(EE7="",NA(),EE7)</f>
        <v>-</v>
      </c>
      <c r="EF6" s="24">
        <f t="shared" si="12"/>
        <v>0</v>
      </c>
      <c r="EG6" s="24">
        <f t="shared" si="12"/>
        <v>0</v>
      </c>
      <c r="EH6" s="24">
        <f t="shared" si="12"/>
        <v>0</v>
      </c>
      <c r="EI6" s="24">
        <f t="shared" si="12"/>
        <v>0</v>
      </c>
      <c r="EJ6" s="28" t="str">
        <f t="shared" si="12"/>
        <v>-</v>
      </c>
      <c r="EK6" s="28">
        <f t="shared" si="12"/>
        <v>0.04</v>
      </c>
      <c r="EL6" s="28">
        <f t="shared" si="12"/>
        <v>0.05</v>
      </c>
      <c r="EM6" s="28">
        <f t="shared" si="12"/>
        <v>0.09</v>
      </c>
      <c r="EN6" s="28">
        <f t="shared" si="12"/>
        <v>0.25</v>
      </c>
      <c r="EO6" s="24" t="str">
        <f>IF(EO7="","",IF(EO7="-","【-】","【"&amp;SUBSTITUTE(TEXT(EO7,"#,##0.00"),"-","△")&amp;"】"))</f>
        <v>【0.24】</v>
      </c>
    </row>
    <row r="7" spans="1:148" s="13" customFormat="1" x14ac:dyDescent="0.25">
      <c r="A7" s="14"/>
      <c r="B7" s="20">
        <v>2021</v>
      </c>
      <c r="C7" s="20">
        <v>232386</v>
      </c>
      <c r="D7" s="20">
        <v>46</v>
      </c>
      <c r="E7" s="20">
        <v>17</v>
      </c>
      <c r="F7" s="20">
        <v>1</v>
      </c>
      <c r="G7" s="20">
        <v>0</v>
      </c>
      <c r="H7" s="20" t="s">
        <v>95</v>
      </c>
      <c r="I7" s="20" t="s">
        <v>96</v>
      </c>
      <c r="J7" s="20" t="s">
        <v>97</v>
      </c>
      <c r="K7" s="20" t="s">
        <v>98</v>
      </c>
      <c r="L7" s="20" t="s">
        <v>99</v>
      </c>
      <c r="M7" s="20" t="s">
        <v>100</v>
      </c>
      <c r="N7" s="25" t="s">
        <v>101</v>
      </c>
      <c r="O7" s="25">
        <v>80.55</v>
      </c>
      <c r="P7" s="25">
        <v>90.28</v>
      </c>
      <c r="Q7" s="25">
        <v>104.43</v>
      </c>
      <c r="R7" s="25">
        <v>2200</v>
      </c>
      <c r="S7" s="25">
        <v>60517</v>
      </c>
      <c r="T7" s="25">
        <v>21.55</v>
      </c>
      <c r="U7" s="25">
        <v>2808.21</v>
      </c>
      <c r="V7" s="25">
        <v>54487</v>
      </c>
      <c r="W7" s="25">
        <v>7.96</v>
      </c>
      <c r="X7" s="25">
        <v>6845.1</v>
      </c>
      <c r="Y7" s="25" t="s">
        <v>101</v>
      </c>
      <c r="Z7" s="25">
        <v>102.15</v>
      </c>
      <c r="AA7" s="25">
        <v>101.93</v>
      </c>
      <c r="AB7" s="25">
        <v>105.16</v>
      </c>
      <c r="AC7" s="25">
        <v>100</v>
      </c>
      <c r="AD7" s="25" t="s">
        <v>101</v>
      </c>
      <c r="AE7" s="25">
        <v>106.25</v>
      </c>
      <c r="AF7" s="25">
        <v>105.89</v>
      </c>
      <c r="AG7" s="25">
        <v>104.59</v>
      </c>
      <c r="AH7" s="25">
        <v>102.96</v>
      </c>
      <c r="AI7" s="25">
        <v>107.02</v>
      </c>
      <c r="AJ7" s="25" t="s">
        <v>101</v>
      </c>
      <c r="AK7" s="25">
        <v>0</v>
      </c>
      <c r="AL7" s="25">
        <v>0</v>
      </c>
      <c r="AM7" s="25">
        <v>0</v>
      </c>
      <c r="AN7" s="25">
        <v>0</v>
      </c>
      <c r="AO7" s="25" t="s">
        <v>101</v>
      </c>
      <c r="AP7" s="25">
        <v>0.78</v>
      </c>
      <c r="AQ7" s="25">
        <v>0.83</v>
      </c>
      <c r="AR7" s="25">
        <v>0.83</v>
      </c>
      <c r="AS7" s="25">
        <v>1.22</v>
      </c>
      <c r="AT7" s="25">
        <v>3.09</v>
      </c>
      <c r="AU7" s="25" t="s">
        <v>101</v>
      </c>
      <c r="AV7" s="25">
        <v>49.97</v>
      </c>
      <c r="AW7" s="25">
        <v>47.18</v>
      </c>
      <c r="AX7" s="25">
        <v>66.52</v>
      </c>
      <c r="AY7" s="25">
        <v>33.130000000000003</v>
      </c>
      <c r="AZ7" s="25" t="s">
        <v>101</v>
      </c>
      <c r="BA7" s="25">
        <v>67.2</v>
      </c>
      <c r="BB7" s="25">
        <v>61.2</v>
      </c>
      <c r="BC7" s="25">
        <v>57.6</v>
      </c>
      <c r="BD7" s="25">
        <v>58.15</v>
      </c>
      <c r="BE7" s="25">
        <v>71.39</v>
      </c>
      <c r="BF7" s="25" t="s">
        <v>101</v>
      </c>
      <c r="BG7" s="25">
        <v>566.36</v>
      </c>
      <c r="BH7" s="25">
        <v>185.54</v>
      </c>
      <c r="BI7" s="25">
        <v>214.28</v>
      </c>
      <c r="BJ7" s="25">
        <v>220.6</v>
      </c>
      <c r="BK7" s="25" t="s">
        <v>101</v>
      </c>
      <c r="BL7" s="25">
        <v>1023.34</v>
      </c>
      <c r="BM7" s="25">
        <v>1033.5999999999999</v>
      </c>
      <c r="BN7" s="25">
        <v>1008.36</v>
      </c>
      <c r="BO7" s="25">
        <v>880.28</v>
      </c>
      <c r="BP7" s="25">
        <v>669.11</v>
      </c>
      <c r="BQ7" s="25" t="s">
        <v>101</v>
      </c>
      <c r="BR7" s="25">
        <v>92.1</v>
      </c>
      <c r="BS7" s="25">
        <v>92.32</v>
      </c>
      <c r="BT7" s="25">
        <v>81.08</v>
      </c>
      <c r="BU7" s="25">
        <v>81.39</v>
      </c>
      <c r="BV7" s="25" t="s">
        <v>101</v>
      </c>
      <c r="BW7" s="25">
        <v>82.26</v>
      </c>
      <c r="BX7" s="25">
        <v>85.39</v>
      </c>
      <c r="BY7" s="25">
        <v>85.67</v>
      </c>
      <c r="BZ7" s="25">
        <v>86.23</v>
      </c>
      <c r="CA7" s="25">
        <v>99.73</v>
      </c>
      <c r="CB7" s="25" t="s">
        <v>101</v>
      </c>
      <c r="CC7" s="25">
        <v>150.07</v>
      </c>
      <c r="CD7" s="25">
        <v>150.07</v>
      </c>
      <c r="CE7" s="25">
        <v>150.06</v>
      </c>
      <c r="CF7" s="25">
        <v>150.24</v>
      </c>
      <c r="CG7" s="25" t="s">
        <v>101</v>
      </c>
      <c r="CH7" s="25">
        <v>154.25</v>
      </c>
      <c r="CI7" s="25">
        <v>150.96</v>
      </c>
      <c r="CJ7" s="25">
        <v>146.12</v>
      </c>
      <c r="CK7" s="25">
        <v>150.44</v>
      </c>
      <c r="CL7" s="25">
        <v>134.97999999999999</v>
      </c>
      <c r="CM7" s="25" t="s">
        <v>101</v>
      </c>
      <c r="CN7" s="25">
        <v>55.34</v>
      </c>
      <c r="CO7" s="25">
        <v>55.89</v>
      </c>
      <c r="CP7" s="25">
        <v>49.8</v>
      </c>
      <c r="CQ7" s="25">
        <v>49.18</v>
      </c>
      <c r="CR7" s="25" t="s">
        <v>101</v>
      </c>
      <c r="CS7" s="25">
        <v>64.510000000000005</v>
      </c>
      <c r="CT7" s="25">
        <v>66.180000000000007</v>
      </c>
      <c r="CU7" s="25">
        <v>56.39</v>
      </c>
      <c r="CV7" s="25">
        <v>55.67</v>
      </c>
      <c r="CW7" s="25">
        <v>59.99</v>
      </c>
      <c r="CX7" s="25" t="s">
        <v>101</v>
      </c>
      <c r="CY7" s="25">
        <v>91.94</v>
      </c>
      <c r="CZ7" s="25">
        <v>92.01</v>
      </c>
      <c r="DA7" s="25">
        <v>93.07</v>
      </c>
      <c r="DB7" s="25">
        <v>93.52</v>
      </c>
      <c r="DC7" s="25" t="s">
        <v>101</v>
      </c>
      <c r="DD7" s="25">
        <v>91.62</v>
      </c>
      <c r="DE7" s="25">
        <v>91.87</v>
      </c>
      <c r="DF7" s="25">
        <v>91.45</v>
      </c>
      <c r="DG7" s="25">
        <v>91</v>
      </c>
      <c r="DH7" s="25">
        <v>95.72</v>
      </c>
      <c r="DI7" s="25" t="s">
        <v>101</v>
      </c>
      <c r="DJ7" s="25">
        <v>3.4</v>
      </c>
      <c r="DK7" s="25">
        <v>6.29</v>
      </c>
      <c r="DL7" s="25">
        <v>8.8000000000000007</v>
      </c>
      <c r="DM7" s="25">
        <v>11.98</v>
      </c>
      <c r="DN7" s="25" t="s">
        <v>101</v>
      </c>
      <c r="DO7" s="25">
        <v>14.75</v>
      </c>
      <c r="DP7" s="25">
        <v>19.78</v>
      </c>
      <c r="DQ7" s="25">
        <v>14.8</v>
      </c>
      <c r="DR7" s="25">
        <v>17.149999999999999</v>
      </c>
      <c r="DS7" s="25">
        <v>38.17</v>
      </c>
      <c r="DT7" s="25" t="s">
        <v>101</v>
      </c>
      <c r="DU7" s="25">
        <v>0</v>
      </c>
      <c r="DV7" s="25">
        <v>0</v>
      </c>
      <c r="DW7" s="25">
        <v>0</v>
      </c>
      <c r="DX7" s="25">
        <v>0</v>
      </c>
      <c r="DY7" s="25" t="s">
        <v>101</v>
      </c>
      <c r="DZ7" s="25">
        <v>0.25</v>
      </c>
      <c r="EA7" s="25">
        <v>0.44</v>
      </c>
      <c r="EB7" s="25">
        <v>0.1</v>
      </c>
      <c r="EC7" s="25">
        <v>0.14000000000000001</v>
      </c>
      <c r="ED7" s="25">
        <v>6.54</v>
      </c>
      <c r="EE7" s="25" t="s">
        <v>101</v>
      </c>
      <c r="EF7" s="25">
        <v>0</v>
      </c>
      <c r="EG7" s="25">
        <v>0</v>
      </c>
      <c r="EH7" s="25">
        <v>0</v>
      </c>
      <c r="EI7" s="25">
        <v>0</v>
      </c>
      <c r="EJ7" s="25" t="s">
        <v>101</v>
      </c>
      <c r="EK7" s="25">
        <v>0.04</v>
      </c>
      <c r="EL7" s="25">
        <v>0.05</v>
      </c>
      <c r="EM7" s="25">
        <v>0.09</v>
      </c>
      <c r="EN7" s="25">
        <v>0.25</v>
      </c>
      <c r="EO7" s="25">
        <v>0.24</v>
      </c>
    </row>
    <row r="8" spans="1:148" x14ac:dyDescent="0.2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5">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5">
      <c r="B11">
        <v>4</v>
      </c>
      <c r="C11">
        <v>3</v>
      </c>
      <c r="D11">
        <v>2</v>
      </c>
      <c r="E11">
        <v>1</v>
      </c>
      <c r="F11">
        <v>0</v>
      </c>
      <c r="G11" t="s">
        <v>107</v>
      </c>
    </row>
    <row r="12" spans="1:148" x14ac:dyDescent="0.25">
      <c r="B12">
        <v>1</v>
      </c>
      <c r="C12">
        <v>1</v>
      </c>
      <c r="D12">
        <v>1</v>
      </c>
      <c r="E12">
        <v>2</v>
      </c>
      <c r="F12">
        <v>3</v>
      </c>
      <c r="G12" t="s">
        <v>108</v>
      </c>
    </row>
    <row r="13" spans="1:148" x14ac:dyDescent="0.2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2023-02-03T00:04:50Z</cp:lastPrinted>
  <dcterms:created xsi:type="dcterms:W3CDTF">2023-01-12T23:31:49Z</dcterms:created>
  <dcterms:modified xsi:type="dcterms:W3CDTF">2023-02-03T00:04:55Z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2023-02-02T07:50:18Z</vt:filetime>
  </property>
</Properties>
</file>