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9_東郷町\下水道\"/>
    </mc:Choice>
  </mc:AlternateContent>
  <xr:revisionPtr revIDLastSave="0" documentId="13_ncr:1_{B12995AE-AA6A-4DBA-811B-4E72524F469B}" xr6:coauthVersionLast="47" xr6:coauthVersionMax="47" xr10:uidLastSave="{00000000-0000-0000-0000-000000000000}"/>
  <workbookProtection workbookAlgorithmName="SHA-512" workbookHashValue="ZXMpF+r04Bw+ZyN3fkg5h3VyYx8pm/ByObHD4hiadniWDQv55Dp8uZ7R9Ck+XeG4dwKFk9Vz9WmkvlLW/2pSNg==" workbookSaltValue="T0tpmO/2ZKWOwlhq6bb9r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P10" i="4"/>
  <c r="AT8" i="4"/>
  <c r="AD8" i="4"/>
  <c r="W8" i="4"/>
  <c r="P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<sst xmlns="http://schemas.openxmlformats.org/spreadsheetml/2006/main" count="278" uniqueCount="116">
  <si>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</si>
  <si>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</si>
  <si>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</si>
  <si>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</si>
  <si>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</si>
  <si>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</si>
  <si>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</si>
  <si>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</si>
  <si>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</si>
  <si>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</si>
  <si>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</si>
  <si>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</si>
  <si>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</si>
  <si>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</si>
  <si>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</si>
  <si>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</si>
  <si>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</si>
  <si>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</si>
  <si>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</si>
  <si>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</si>
  <si>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</si>
  <si>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</si>
  <si>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</si>
  <si>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</si>
  <si>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</si>
  <si>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</si>
  <si>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</si>
  <si>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</si>
  <si>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</si>
  <si>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</si>
  <si>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</si>
  <si>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</si>
  <si>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</si>
  <si>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</si>
  <si>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</si>
  <si>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</si>
  <si>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</si>
  <si>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</si>
  <si>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</si>
  <si>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</si>
  <si>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</si>
  <si>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</si>
  <si>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</si>
  <si>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</si>
  <si>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</si>
  <si>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</si>
  <si>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</si>
  <si>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</si>
  <si>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</si>
  <si>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</si>
  <si>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</si>
  <si>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</si>
  <si>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</si>
  <si>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</si>
  <si>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</si>
  <si>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</si>
  <si>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</si>
  <si>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</si>
  <si>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</si>
  <si>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</si>
  <si>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</si>
  <si>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</si>
  <si>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</si>
  <si>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</si>
  <si>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</si>
  <si>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</si>
  <si>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</si>
  <si>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</si>
  <si>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</si>
  <si>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</si>
  <si>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</si>
  <si>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</si>
  <si>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</si>
  <si>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</si>
  <si>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</si>
  <si>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</si>
  <si>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</si>
  <si>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</si>
  <si>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</si>
  <si>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</si>
  <si>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</si>
  <si>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</si>
  <si>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</si>
  <si>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</si>
  <si>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</si>
  <si>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</si>
  <si>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</si>
  <si>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</si>
  <si>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</si>
  <si>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</si>
  <si>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</si>
  <si>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</si>
  <si>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</si>
  <si>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</si>
  <si>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</si>
  <si>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</si>
  <si>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東郷町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</si>
  <si>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</si>
  <si>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</si>
  <si>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</si>
  <si>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</si>
  <si>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</si>
  <si>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</si>
  <si>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</si>
  <si>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</si>
  <si>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</si>
  <si>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</si>
  <si>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</si>
  <si>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</si>
  <si>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</si>
  <si>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</si>
  <si>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</si>
  <si>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</si>
  <si>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①経常収支比率は、前年度より1.91％改善している。これは、令和元年10月に実施した下水道使用料の料金改定により、使用料収入が増加したためである。しかしながら、一般会計からの繰入金の割合も高いため、更なる収入確保が必要となる。
③流動比率は、類似団体平均値より低くなっているが、これは企業債に係る流動負債が大きいためである。企業債は、今後減少していく予定であり、比率も改善する予定である。
④企業債残高対事業規模比率は、大規模な築造工事は終了しているため、今後は計画的な企業債の償還により、企業債残高は年々減少していく予定である。なお、令和２年度と令和３年度の数値の差異は、企業債の一般会計負担金見込額の算定に起因するものである。
</t>
    </r>
    <r>
      <rPr>
        <sz val="11"/>
        <rFont val="ＭＳ ゴシック"/>
        <family val="3"/>
        <charset val="128"/>
      </rPr>
      <t>⑤経費回収率は、類似団体の平均値と比べその率は下回っている。下水道使用料の料金改定を実施したが、まだ差があるため、汚水処理費の削減や定期的な見直しによる使用料収入の確保に努める必要がある。
⑥汚水処理原価は、類似の団体と比べ、上回っている。今後老朽化等に伴う施設の維持管理費の増加に備え、経費の削減や接続率の向上に向けた取組を図る必要がある。</t>
    </r>
    <r>
      <rPr>
        <sz val="11"/>
        <color rgb="FFFF0000"/>
        <rFont val="ＭＳ ゴシック"/>
        <family val="3"/>
        <charset val="128"/>
      </rPr>
      <t xml:space="preserve">
</t>
    </r>
    <r>
      <rPr>
        <sz val="11"/>
        <rFont val="ＭＳ ゴシック"/>
        <family val="3"/>
        <charset val="128"/>
      </rPr>
      <t>⑧水洗化率は、新たに供用開始した区域があるため上昇した。今後も引き続き水洗化率向上に向けて取り組んでいく。</t>
    </r>
    <rPh sb="9" eb="12">
      <t>ゼンネンド</t>
    </rPh>
    <rPh sb="19" eb="21">
      <t>カイゼン</t>
    </rPh>
    <rPh sb="30" eb="32">
      <t>レイワ</t>
    </rPh>
    <rPh sb="42" eb="45">
      <t>ゲスイドウ</t>
    </rPh>
    <rPh sb="45" eb="48">
      <t>シヨウリョウ</t>
    </rPh>
    <rPh sb="57" eb="60">
      <t>シヨウリョウ</t>
    </rPh>
    <rPh sb="60" eb="62">
      <t>シュウニュウ</t>
    </rPh>
    <rPh sb="63" eb="65">
      <t>ゾウカ</t>
    </rPh>
    <rPh sb="80" eb="82">
      <t>イッパン</t>
    </rPh>
    <rPh sb="82" eb="84">
      <t>カイケイ</t>
    </rPh>
    <rPh sb="87" eb="90">
      <t>クリイレキン</t>
    </rPh>
    <rPh sb="91" eb="93">
      <t>ワリアイ</t>
    </rPh>
    <rPh sb="94" eb="95">
      <t>タカ</t>
    </rPh>
    <rPh sb="99" eb="100">
      <t>サラ</t>
    </rPh>
    <rPh sb="102" eb="104">
      <t>シュウニュウ</t>
    </rPh>
    <rPh sb="104" eb="106">
      <t>カクホ</t>
    </rPh>
    <rPh sb="107" eb="109">
      <t>ヒツヨウ</t>
    </rPh>
    <rPh sb="121" eb="123">
      <t>ルイジ</t>
    </rPh>
    <rPh sb="123" eb="125">
      <t>ダンタイ</t>
    </rPh>
    <rPh sb="125" eb="128">
      <t>ヘイキンチ</t>
    </rPh>
    <rPh sb="130" eb="131">
      <t>ヒク</t>
    </rPh>
    <rPh sb="142" eb="145">
      <t>キギョウサイ</t>
    </rPh>
    <rPh sb="146" eb="147">
      <t>カカ</t>
    </rPh>
    <rPh sb="148" eb="152">
      <t>リュウドウフサイ</t>
    </rPh>
    <rPh sb="153" eb="154">
      <t>オオ</t>
    </rPh>
    <rPh sb="162" eb="165">
      <t>キギョウサイ</t>
    </rPh>
    <rPh sb="167" eb="169">
      <t>コンゴ</t>
    </rPh>
    <rPh sb="169" eb="171">
      <t>ゲンショウ</t>
    </rPh>
    <rPh sb="175" eb="177">
      <t>ヨテイ</t>
    </rPh>
    <rPh sb="181" eb="183">
      <t>ヒリツ</t>
    </rPh>
    <rPh sb="184" eb="186">
      <t>カイゼン</t>
    </rPh>
    <rPh sb="188" eb="190">
      <t>ヨテイ</t>
    </rPh>
    <rPh sb="228" eb="230">
      <t>コンゴ</t>
    </rPh>
    <rPh sb="259" eb="261">
      <t>ヨテイ</t>
    </rPh>
    <rPh sb="268" eb="270">
      <t>レイワ</t>
    </rPh>
    <rPh sb="271" eb="273">
      <t>ネンド</t>
    </rPh>
    <rPh sb="274" eb="276">
      <t>レイワ</t>
    </rPh>
    <rPh sb="277" eb="279">
      <t>ネンド</t>
    </rPh>
    <rPh sb="280" eb="282">
      <t>スウチ</t>
    </rPh>
    <rPh sb="283" eb="285">
      <t>サイ</t>
    </rPh>
    <rPh sb="287" eb="290">
      <t>キギョウサイ</t>
    </rPh>
    <rPh sb="291" eb="293">
      <t>イッパン</t>
    </rPh>
    <rPh sb="293" eb="295">
      <t>カイケイ</t>
    </rPh>
    <rPh sb="295" eb="298">
      <t>フタンキン</t>
    </rPh>
    <rPh sb="298" eb="300">
      <t>ミコ</t>
    </rPh>
    <rPh sb="300" eb="301">
      <t>ガク</t>
    </rPh>
    <rPh sb="302" eb="304">
      <t>サンテイ</t>
    </rPh>
    <rPh sb="305" eb="307">
      <t>キイン</t>
    </rPh>
    <rPh sb="346" eb="349">
      <t>ゲスイドウ</t>
    </rPh>
    <rPh sb="349" eb="352">
      <t>シヨウリョウ</t>
    </rPh>
    <rPh sb="353" eb="355">
      <t>リョウキン</t>
    </rPh>
    <rPh sb="355" eb="357">
      <t>カイテイ</t>
    </rPh>
    <rPh sb="358" eb="360">
      <t>ジッシ</t>
    </rPh>
    <rPh sb="366" eb="367">
      <t>サ</t>
    </rPh>
    <rPh sb="436" eb="438">
      <t>コンゴ</t>
    </rPh>
    <rPh sb="438" eb="441">
      <t>ロウキュウカ</t>
    </rPh>
    <rPh sb="441" eb="442">
      <t>トウ</t>
    </rPh>
    <rPh sb="443" eb="444">
      <t>トモナ</t>
    </rPh>
    <rPh sb="445" eb="447">
      <t>シセツ</t>
    </rPh>
    <rPh sb="448" eb="452">
      <t>イジカンリ</t>
    </rPh>
    <rPh sb="452" eb="453">
      <t>ヒ</t>
    </rPh>
    <rPh sb="454" eb="456">
      <t>ゾウカ</t>
    </rPh>
    <rPh sb="457" eb="458">
      <t>ソナ</t>
    </rPh>
    <rPh sb="460" eb="462">
      <t>ケイヒ</t>
    </rPh>
    <rPh sb="463" eb="465">
      <t>サクゲン</t>
    </rPh>
    <rPh sb="495" eb="496">
      <t>アラ</t>
    </rPh>
    <rPh sb="498" eb="500">
      <t>キョウヨウ</t>
    </rPh>
    <rPh sb="500" eb="502">
      <t>カイシ</t>
    </rPh>
    <rPh sb="504" eb="506">
      <t>クイキ</t>
    </rPh>
    <rPh sb="511" eb="513">
      <t>ジョウショウ</t>
    </rPh>
    <phoneticPr fontId="4"/>
  </si>
  <si>
    <t>①有形固定資産減価償却率が類似団体平均値より低くなっている理由は、法適用した際に過年度の減価償却累計額を計上していないためであると考えられる。
③管渠改善率は、老朽化、長寿命化対策による改築・更新により、類似団体平均より高くなっている。
　今後、一部で耐用年数に達するものもあるため、リスク評価に基づく維持管理等の中長期的計画である施設管理計画（ストックマネジメント）に沿って、老朽化対策を実施する必要がある。</t>
    <rPh sb="1" eb="3">
      <t>ユウケイ</t>
    </rPh>
    <rPh sb="3" eb="5">
      <t>コテイ</t>
    </rPh>
    <rPh sb="5" eb="7">
      <t>シサン</t>
    </rPh>
    <rPh sb="7" eb="9">
      <t>ゲンカ</t>
    </rPh>
    <rPh sb="9" eb="11">
      <t>ショウキャク</t>
    </rPh>
    <rPh sb="11" eb="12">
      <t>リツ</t>
    </rPh>
    <rPh sb="29" eb="31">
      <t>リユウ</t>
    </rPh>
    <rPh sb="73" eb="75">
      <t>カンキョ</t>
    </rPh>
    <rPh sb="75" eb="77">
      <t>カイゼン</t>
    </rPh>
    <rPh sb="77" eb="78">
      <t>リツ</t>
    </rPh>
    <phoneticPr fontId="4"/>
  </si>
  <si>
    <t>　下水道整備については、概ね終了しており、今後は維持管理費の増加に対応するため、中長期的計画である施設管理計画に沿って、老朽化対策を実施していく。経営戦略を令和２年度に策定し、令和７年度に改定を行い、将来に渡り安定的に事業を継続していくことができるよう、使用料の料金改定も実施していく予定である。平準化を考慮した将来の投資のあり方について各種計画との整合性も図りつつ、安易に他会計からの繰入金に頼らず本町下水道事業の将来を予測した収支のバランスを考慮していく。</t>
    <rPh sb="1" eb="4">
      <t>ゲスイドウ</t>
    </rPh>
    <rPh sb="4" eb="6">
      <t>セイビ</t>
    </rPh>
    <rPh sb="12" eb="13">
      <t>オオム</t>
    </rPh>
    <rPh sb="14" eb="16">
      <t>シュウリョウ</t>
    </rPh>
    <rPh sb="21" eb="23">
      <t>コンゴ</t>
    </rPh>
    <rPh sb="24" eb="28">
      <t>イジカンリ</t>
    </rPh>
    <rPh sb="28" eb="29">
      <t>ヒ</t>
    </rPh>
    <rPh sb="30" eb="32">
      <t>ゾウカ</t>
    </rPh>
    <rPh sb="33" eb="35">
      <t>タイオウ</t>
    </rPh>
    <rPh sb="56" eb="57">
      <t>ソ</t>
    </rPh>
    <rPh sb="60" eb="63">
      <t>ロウキュウカ</t>
    </rPh>
    <rPh sb="63" eb="65">
      <t>タイサク</t>
    </rPh>
    <rPh sb="66" eb="68">
      <t>ジッシ</t>
    </rPh>
    <rPh sb="73" eb="75">
      <t>ケイエイ</t>
    </rPh>
    <rPh sb="75" eb="77">
      <t>センリャク</t>
    </rPh>
    <rPh sb="78" eb="80">
      <t>レイワ</t>
    </rPh>
    <rPh sb="81" eb="83">
      <t>ネンド</t>
    </rPh>
    <rPh sb="84" eb="86">
      <t>サクテイ</t>
    </rPh>
    <rPh sb="88" eb="90">
      <t>レイワ</t>
    </rPh>
    <rPh sb="91" eb="93">
      <t>ネンド</t>
    </rPh>
    <rPh sb="94" eb="96">
      <t>カイテイ</t>
    </rPh>
    <rPh sb="97" eb="98">
      <t>オコナ</t>
    </rPh>
    <rPh sb="131" eb="133">
      <t>リョウキン</t>
    </rPh>
    <rPh sb="133" eb="135">
      <t>カイテイ</t>
    </rPh>
    <rPh sb="136" eb="138">
      <t>ジッシ</t>
    </rPh>
    <rPh sb="142" eb="14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</si>
</sst>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0.18</c:v>
                </c:pt>
                <c:pt idx="3">
                  <c:v>0.75</c:v>
                </c:pt>
                <c:pt idx="4">
                  <c:v>0.93</c:v>
                </c:pt>
              </c:numCache>
            </c:numRef>
          </c:val>
          <c:extLst>
            <c:ext xmlns:c16="http://schemas.microsoft.com/office/drawing/2014/chart" uri="{C3380CC4-5D6E-409C-BE32-E72D297353CC}">
              <c16:uniqueId val="{00000000-9BBF-46CE-A843-3491727126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0.09</c:v>
                </c:pt>
                <c:pt idx="4">
                  <c:v>0.25</c:v>
                </c:pt>
              </c:numCache>
            </c:numRef>
          </c:val>
          <c:smooth val="0"/>
          <c:extLst>
            <c:ext xmlns:c16="http://schemas.microsoft.com/office/drawing/2014/chart" uri="{C3380CC4-5D6E-409C-BE32-E72D297353CC}">
              <c16:uniqueId val="{00000001-9BBF-46CE-A843-3491727126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AA-4542-8C1F-552A8F08C2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66.180000000000007</c:v>
                </c:pt>
                <c:pt idx="3">
                  <c:v>56.39</c:v>
                </c:pt>
                <c:pt idx="4">
                  <c:v>55.67</c:v>
                </c:pt>
              </c:numCache>
            </c:numRef>
          </c:val>
          <c:smooth val="0"/>
          <c:extLst>
            <c:ext xmlns:c16="http://schemas.microsoft.com/office/drawing/2014/chart" uri="{C3380CC4-5D6E-409C-BE32-E72D297353CC}">
              <c16:uniqueId val="{00000001-D3AA-4542-8C1F-552A8F08C2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94.85</c:v>
                </c:pt>
                <c:pt idx="3">
                  <c:v>94.76</c:v>
                </c:pt>
                <c:pt idx="4">
                  <c:v>95.07</c:v>
                </c:pt>
              </c:numCache>
            </c:numRef>
          </c:val>
          <c:extLst>
            <c:ext xmlns:c16="http://schemas.microsoft.com/office/drawing/2014/chart" uri="{C3380CC4-5D6E-409C-BE32-E72D297353CC}">
              <c16:uniqueId val="{00000000-2F57-4DF8-B640-6084FFE2A2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91.87</c:v>
                </c:pt>
                <c:pt idx="3">
                  <c:v>91.45</c:v>
                </c:pt>
                <c:pt idx="4">
                  <c:v>91</c:v>
                </c:pt>
              </c:numCache>
            </c:numRef>
          </c:val>
          <c:smooth val="0"/>
          <c:extLst>
            <c:ext xmlns:c16="http://schemas.microsoft.com/office/drawing/2014/chart" uri="{C3380CC4-5D6E-409C-BE32-E72D297353CC}">
              <c16:uniqueId val="{00000001-2F57-4DF8-B640-6084FFE2A2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93.11</c:v>
                </c:pt>
                <c:pt idx="3">
                  <c:v>101.96</c:v>
                </c:pt>
                <c:pt idx="4">
                  <c:v>100.05</c:v>
                </c:pt>
              </c:numCache>
            </c:numRef>
          </c:val>
          <c:extLst>
            <c:ext xmlns:c16="http://schemas.microsoft.com/office/drawing/2014/chart" uri="{C3380CC4-5D6E-409C-BE32-E72D297353CC}">
              <c16:uniqueId val="{00000000-00BF-4A2A-A0A0-D3067CA3D2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105.89</c:v>
                </c:pt>
                <c:pt idx="3">
                  <c:v>104.59</c:v>
                </c:pt>
                <c:pt idx="4">
                  <c:v>102.96</c:v>
                </c:pt>
              </c:numCache>
            </c:numRef>
          </c:val>
          <c:smooth val="0"/>
          <c:extLst>
            <c:ext xmlns:c16="http://schemas.microsoft.com/office/drawing/2014/chart" uri="{C3380CC4-5D6E-409C-BE32-E72D297353CC}">
              <c16:uniqueId val="{00000001-00BF-4A2A-A0A0-D3067CA3D2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2.85</c:v>
                </c:pt>
                <c:pt idx="3">
                  <c:v>5.7</c:v>
                </c:pt>
                <c:pt idx="4">
                  <c:v>8.51</c:v>
                </c:pt>
              </c:numCache>
            </c:numRef>
          </c:val>
          <c:extLst>
            <c:ext xmlns:c16="http://schemas.microsoft.com/office/drawing/2014/chart" uri="{C3380CC4-5D6E-409C-BE32-E72D297353CC}">
              <c16:uniqueId val="{00000000-21D7-4D12-AD1F-B9EB50D2D8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19.78</c:v>
                </c:pt>
                <c:pt idx="3">
                  <c:v>14.8</c:v>
                </c:pt>
                <c:pt idx="4">
                  <c:v>17.149999999999999</c:v>
                </c:pt>
              </c:numCache>
            </c:numRef>
          </c:val>
          <c:smooth val="0"/>
          <c:extLst>
            <c:ext xmlns:c16="http://schemas.microsoft.com/office/drawing/2014/chart" uri="{C3380CC4-5D6E-409C-BE32-E72D297353CC}">
              <c16:uniqueId val="{00000001-21D7-4D12-AD1F-B9EB50D2D8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76-4023-A37C-B75ED1BF12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0.44</c:v>
                </c:pt>
                <c:pt idx="3">
                  <c:v>0.1</c:v>
                </c:pt>
                <c:pt idx="4">
                  <c:v>0.14000000000000001</c:v>
                </c:pt>
              </c:numCache>
            </c:numRef>
          </c:val>
          <c:smooth val="0"/>
          <c:extLst>
            <c:ext xmlns:c16="http://schemas.microsoft.com/office/drawing/2014/chart" uri="{C3380CC4-5D6E-409C-BE32-E72D297353CC}">
              <c16:uniqueId val="{00000001-1576-4023-A37C-B75ED1BF12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4.21</c:v>
                </c:pt>
                <c:pt idx="3" formatCode="#,##0.00;&quot;△&quot;#,##0.00">
                  <c:v>0</c:v>
                </c:pt>
                <c:pt idx="4" formatCode="#,##0.00;&quot;△&quot;#,##0.00">
                  <c:v>0</c:v>
                </c:pt>
              </c:numCache>
            </c:numRef>
          </c:val>
          <c:extLst>
            <c:ext xmlns:c16="http://schemas.microsoft.com/office/drawing/2014/chart" uri="{C3380CC4-5D6E-409C-BE32-E72D297353CC}">
              <c16:uniqueId val="{00000000-5A59-4A6C-B6AF-531A27A7D0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0.83</c:v>
                </c:pt>
                <c:pt idx="3">
                  <c:v>0.83</c:v>
                </c:pt>
                <c:pt idx="4">
                  <c:v>1.22</c:v>
                </c:pt>
              </c:numCache>
            </c:numRef>
          </c:val>
          <c:smooth val="0"/>
          <c:extLst>
            <c:ext xmlns:c16="http://schemas.microsoft.com/office/drawing/2014/chart" uri="{C3380CC4-5D6E-409C-BE32-E72D297353CC}">
              <c16:uniqueId val="{00000001-5A59-4A6C-B6AF-531A27A7D0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33.729999999999997</c:v>
                </c:pt>
                <c:pt idx="3">
                  <c:v>46.2</c:v>
                </c:pt>
                <c:pt idx="4">
                  <c:v>52.24</c:v>
                </c:pt>
              </c:numCache>
            </c:numRef>
          </c:val>
          <c:extLst>
            <c:ext xmlns:c16="http://schemas.microsoft.com/office/drawing/2014/chart" uri="{C3380CC4-5D6E-409C-BE32-E72D297353CC}">
              <c16:uniqueId val="{00000000-7FBA-4EB7-B29B-00682EFB29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61.2</c:v>
                </c:pt>
                <c:pt idx="3">
                  <c:v>57.6</c:v>
                </c:pt>
                <c:pt idx="4">
                  <c:v>58.15</c:v>
                </c:pt>
              </c:numCache>
            </c:numRef>
          </c:val>
          <c:smooth val="0"/>
          <c:extLst>
            <c:ext xmlns:c16="http://schemas.microsoft.com/office/drawing/2014/chart" uri="{C3380CC4-5D6E-409C-BE32-E72D297353CC}">
              <c16:uniqueId val="{00000001-7FBA-4EB7-B29B-00682EFB29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570.61</c:v>
                </c:pt>
                <c:pt idx="3">
                  <c:v>71.12</c:v>
                </c:pt>
                <c:pt idx="4">
                  <c:v>726.38</c:v>
                </c:pt>
              </c:numCache>
            </c:numRef>
          </c:val>
          <c:extLst>
            <c:ext xmlns:c16="http://schemas.microsoft.com/office/drawing/2014/chart" uri="{C3380CC4-5D6E-409C-BE32-E72D297353CC}">
              <c16:uniqueId val="{00000000-709A-4ED8-8A7C-91DD46409A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1033.5999999999999</c:v>
                </c:pt>
                <c:pt idx="3">
                  <c:v>1008.36</c:v>
                </c:pt>
                <c:pt idx="4">
                  <c:v>880.28</c:v>
                </c:pt>
              </c:numCache>
            </c:numRef>
          </c:val>
          <c:smooth val="0"/>
          <c:extLst>
            <c:ext xmlns:c16="http://schemas.microsoft.com/office/drawing/2014/chart" uri="{C3380CC4-5D6E-409C-BE32-E72D297353CC}">
              <c16:uniqueId val="{00000001-709A-4ED8-8A7C-91DD46409A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63.71</c:v>
                </c:pt>
                <c:pt idx="3">
                  <c:v>65.680000000000007</c:v>
                </c:pt>
                <c:pt idx="4">
                  <c:v>67.760000000000005</c:v>
                </c:pt>
              </c:numCache>
            </c:numRef>
          </c:val>
          <c:extLst>
            <c:ext xmlns:c16="http://schemas.microsoft.com/office/drawing/2014/chart" uri="{C3380CC4-5D6E-409C-BE32-E72D297353CC}">
              <c16:uniqueId val="{00000000-BBA0-4D9C-B277-FE73647F93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85.39</c:v>
                </c:pt>
                <c:pt idx="3">
                  <c:v>85.67</c:v>
                </c:pt>
                <c:pt idx="4">
                  <c:v>86.23</c:v>
                </c:pt>
              </c:numCache>
            </c:numRef>
          </c:val>
          <c:smooth val="0"/>
          <c:extLst>
            <c:ext xmlns:c16="http://schemas.microsoft.com/office/drawing/2014/chart" uri="{C3380CC4-5D6E-409C-BE32-E72D297353CC}">
              <c16:uniqueId val="{00000001-BBA0-4D9C-B277-FE73647F93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163.47999999999999</c:v>
                </c:pt>
                <c:pt idx="3">
                  <c:v>162.41</c:v>
                </c:pt>
                <c:pt idx="4">
                  <c:v>162.21</c:v>
                </c:pt>
              </c:numCache>
            </c:numRef>
          </c:val>
          <c:extLst>
            <c:ext xmlns:c16="http://schemas.microsoft.com/office/drawing/2014/chart" uri="{C3380CC4-5D6E-409C-BE32-E72D297353CC}">
              <c16:uniqueId val="{00000000-A7B3-4DC7-BD2F-A9ACBC6D20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150.96</c:v>
                </c:pt>
                <c:pt idx="3">
                  <c:v>146.12</c:v>
                </c:pt>
                <c:pt idx="4">
                  <c:v>150.44</c:v>
                </c:pt>
              </c:numCache>
            </c:numRef>
          </c:val>
          <c:smooth val="0"/>
          <c:extLst>
            <c:ext xmlns:c16="http://schemas.microsoft.com/office/drawing/2014/chart" uri="{C3380CC4-5D6E-409C-BE32-E72D297353CC}">
              <c16:uniqueId val="{00000001-A7B3-4DC7-BD2F-A9ACBC6D20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東郷町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Bc2</v>
      </c>
      <c r="X8" s="35"/>
      <c r="Y8" s="35"/>
      <c r="Z8" s="35"/>
      <c r="AA8" s="35"/>
      <c r="AB8" s="35"/>
      <c r="AC8" s="35"/>
      <c r="AD8" s="36" t="str">
        <f>データ!$M$6</f>
        <v>非設置</v>
      </c>
      <c r="AE8" s="36"/>
      <c r="AF8" s="36"/>
      <c r="AG8" s="36"/>
      <c r="AH8" s="36"/>
      <c r="AI8" s="36"/>
      <c r="AJ8" s="36"/>
      <c r="AK8" s="3"/>
      <c r="AL8" s="37">
        <f>データ!S6</f>
        <v>43757</v>
      </c>
      <c r="AM8" s="37"/>
      <c r="AN8" s="37"/>
      <c r="AO8" s="37"/>
      <c r="AP8" s="37"/>
      <c r="AQ8" s="37"/>
      <c r="AR8" s="37"/>
      <c r="AS8" s="37"/>
      <c r="AT8" s="38">
        <f>データ!T6</f>
        <v>18.03</v>
      </c>
      <c r="AU8" s="38"/>
      <c r="AV8" s="38"/>
      <c r="AW8" s="38"/>
      <c r="AX8" s="38"/>
      <c r="AY8" s="38"/>
      <c r="AZ8" s="38"/>
      <c r="BA8" s="38"/>
      <c r="BB8" s="38">
        <f>データ!U6</f>
        <v>2426.9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f>データ!O6</f>
        <v>73.599999999999994</v>
      </c>
      <c r="J10" s="38"/>
      <c r="K10" s="38"/>
      <c r="L10" s="38"/>
      <c r="M10" s="38"/>
      <c r="N10" s="38"/>
      <c r="O10" s="38"/>
      <c r="P10" s="38">
        <f>データ!P6</f>
        <v>82.63</v>
      </c>
      <c r="Q10" s="38"/>
      <c r="R10" s="38"/>
      <c r="S10" s="38"/>
      <c r="T10" s="38"/>
      <c r="U10" s="38"/>
      <c r="V10" s="38"/>
      <c r="W10" s="38">
        <f>データ!Q6</f>
        <v>88.93</v>
      </c>
      <c r="X10" s="38"/>
      <c r="Y10" s="38"/>
      <c r="Z10" s="38"/>
      <c r="AA10" s="38"/>
      <c r="AB10" s="38"/>
      <c r="AC10" s="38"/>
      <c r="AD10" s="37">
        <f>データ!R6</f>
        <v>1980</v>
      </c>
      <c r="AE10" s="37"/>
      <c r="AF10" s="37"/>
      <c r="AG10" s="37"/>
      <c r="AH10" s="37"/>
      <c r="AI10" s="37"/>
      <c r="AJ10" s="37"/>
      <c r="AK10" s="2"/>
      <c r="AL10" s="37">
        <f>データ!V6</f>
        <v>36144</v>
      </c>
      <c r="AM10" s="37"/>
      <c r="AN10" s="37"/>
      <c r="AO10" s="37"/>
      <c r="AP10" s="37"/>
      <c r="AQ10" s="37"/>
      <c r="AR10" s="37"/>
      <c r="AS10" s="37"/>
      <c r="AT10" s="38">
        <f>データ!W6</f>
        <v>5.37</v>
      </c>
      <c r="AU10" s="38"/>
      <c r="AV10" s="38"/>
      <c r="AW10" s="38"/>
      <c r="AX10" s="38"/>
      <c r="AY10" s="38"/>
      <c r="AZ10" s="38"/>
      <c r="BA10" s="38"/>
      <c r="BB10" s="38">
        <f>データ!X6</f>
        <v>6730.73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RjqBySRNt9qvdz+cguUzKtBPGp4KNhrj4fjWsqUPuAI2xDjsd/K/ZKOXLgCQ5PJixfNgF9XfdDoJX2oJnmQiw==" saltValue="AgHbp+XE/6OnRD55x+jtP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233021</v>
      </c>
      <c r="D6" s="19">
        <f t="shared" si="3"/>
        <v>46</v>
      </c>
      <c r="E6" s="19">
        <f t="shared" si="3"/>
        <v>17</v>
      </c>
      <c r="F6" s="19">
        <f t="shared" si="3"/>
        <v>1</v>
      </c>
      <c r="G6" s="19">
        <f t="shared" si="3"/>
        <v>0</v>
      </c>
      <c r="H6" s="19" t="str">
        <f t="shared" si="3"/>
        <v>愛知県　東郷町</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73.599999999999994</v>
      </c>
      <c r="P6" s="20">
        <f t="shared" si="3"/>
        <v>82.63</v>
      </c>
      <c r="Q6" s="20">
        <f t="shared" si="3"/>
        <v>88.93</v>
      </c>
      <c r="R6" s="20">
        <f t="shared" si="3"/>
        <v>1980</v>
      </c>
      <c r="S6" s="20">
        <f t="shared" si="3"/>
        <v>43757</v>
      </c>
      <c r="T6" s="20">
        <f t="shared" si="3"/>
        <v>18.03</v>
      </c>
      <c r="U6" s="20">
        <f t="shared" si="3"/>
        <v>2426.9</v>
      </c>
      <c r="V6" s="20">
        <f t="shared" si="3"/>
        <v>36144</v>
      </c>
      <c r="W6" s="20">
        <f t="shared" si="3"/>
        <v>5.37</v>
      </c>
      <c r="X6" s="20">
        <f t="shared" si="3"/>
        <v>6730.73</v>
      </c>
      <c r="Y6" s="21" t="str">
        <f>IF(Y7="",NA(),Y7)</f>
        <v>-</v>
      </c>
      <c r="Z6" s="21" t="str">
        <f t="shared" ref="Z6:AH6" si="4">IF(Z7="",NA(),Z7)</f>
        <v>-</v>
      </c>
      <c r="AA6" s="21">
        <f t="shared" si="4"/>
        <v>93.11</v>
      </c>
      <c r="AB6" s="21">
        <f t="shared" si="4"/>
        <v>101.96</v>
      </c>
      <c r="AC6" s="21">
        <f t="shared" si="4"/>
        <v>100.05</v>
      </c>
      <c r="AD6" s="21" t="str">
        <f t="shared" si="4"/>
        <v>-</v>
      </c>
      <c r="AE6" s="21" t="str">
        <f t="shared" si="4"/>
        <v>-</v>
      </c>
      <c r="AF6" s="21">
        <f t="shared" si="4"/>
        <v>105.89</v>
      </c>
      <c r="AG6" s="21">
        <f t="shared" si="4"/>
        <v>104.59</v>
      </c>
      <c r="AH6" s="21">
        <f t="shared" si="4"/>
        <v>102.96</v>
      </c>
      <c r="AI6" s="20" t="str">
        <f>IF(AI7="","",IF(AI7="-","【-】","【"&amp;SUBSTITUTE(TEXT(AI7,"#,##0.00"),"-","△")&amp;"】"))</f>
        <v>【107.02】</v>
      </c>
      <c r="AJ6" s="21" t="str">
        <f>IF(AJ7="",NA(),AJ7)</f>
        <v>-</v>
      </c>
      <c r="AK6" s="21" t="str">
        <f t="shared" ref="AK6:AS6" si="5">IF(AK7="",NA(),AK7)</f>
        <v>-</v>
      </c>
      <c r="AL6" s="21">
        <f t="shared" si="5"/>
        <v>4.21</v>
      </c>
      <c r="AM6" s="20">
        <f t="shared" si="5"/>
        <v>0</v>
      </c>
      <c r="AN6" s="20">
        <f t="shared" si="5"/>
        <v>0</v>
      </c>
      <c r="AO6" s="21" t="str">
        <f t="shared" si="5"/>
        <v>-</v>
      </c>
      <c r="AP6" s="21" t="str">
        <f t="shared" si="5"/>
        <v>-</v>
      </c>
      <c r="AQ6" s="21">
        <f t="shared" si="5"/>
        <v>0.83</v>
      </c>
      <c r="AR6" s="21">
        <f t="shared" si="5"/>
        <v>0.83</v>
      </c>
      <c r="AS6" s="21">
        <f t="shared" si="5"/>
        <v>1.22</v>
      </c>
      <c r="AT6" s="20" t="str">
        <f>IF(AT7="","",IF(AT7="-","【-】","【"&amp;SUBSTITUTE(TEXT(AT7,"#,##0.00"),"-","△")&amp;"】"))</f>
        <v>【3.09】</v>
      </c>
      <c r="AU6" s="21" t="str">
        <f>IF(AU7="",NA(),AU7)</f>
        <v>-</v>
      </c>
      <c r="AV6" s="21" t="str">
        <f t="shared" ref="AV6:BD6" si="6">IF(AV7="",NA(),AV7)</f>
        <v>-</v>
      </c>
      <c r="AW6" s="21">
        <f t="shared" si="6"/>
        <v>33.729999999999997</v>
      </c>
      <c r="AX6" s="21">
        <f t="shared" si="6"/>
        <v>46.2</v>
      </c>
      <c r="AY6" s="21">
        <f t="shared" si="6"/>
        <v>52.24</v>
      </c>
      <c r="AZ6" s="21" t="str">
        <f t="shared" si="6"/>
        <v>-</v>
      </c>
      <c r="BA6" s="21" t="str">
        <f t="shared" si="6"/>
        <v>-</v>
      </c>
      <c r="BB6" s="21">
        <f t="shared" si="6"/>
        <v>61.2</v>
      </c>
      <c r="BC6" s="21">
        <f t="shared" si="6"/>
        <v>57.6</v>
      </c>
      <c r="BD6" s="21">
        <f t="shared" si="6"/>
        <v>58.15</v>
      </c>
      <c r="BE6" s="20" t="str">
        <f>IF(BE7="","",IF(BE7="-","【-】","【"&amp;SUBSTITUTE(TEXT(BE7,"#,##0.00"),"-","△")&amp;"】"))</f>
        <v>【71.39】</v>
      </c>
      <c r="BF6" s="21" t="str">
        <f>IF(BF7="",NA(),BF7)</f>
        <v>-</v>
      </c>
      <c r="BG6" s="21" t="str">
        <f t="shared" ref="BG6:BO6" si="7">IF(BG7="",NA(),BG7)</f>
        <v>-</v>
      </c>
      <c r="BH6" s="21">
        <f t="shared" si="7"/>
        <v>570.61</v>
      </c>
      <c r="BI6" s="21">
        <f t="shared" si="7"/>
        <v>71.12</v>
      </c>
      <c r="BJ6" s="21">
        <f t="shared" si="7"/>
        <v>726.38</v>
      </c>
      <c r="BK6" s="21" t="str">
        <f t="shared" si="7"/>
        <v>-</v>
      </c>
      <c r="BL6" s="21" t="str">
        <f t="shared" si="7"/>
        <v>-</v>
      </c>
      <c r="BM6" s="21">
        <f t="shared" si="7"/>
        <v>1033.5999999999999</v>
      </c>
      <c r="BN6" s="21">
        <f t="shared" si="7"/>
        <v>1008.36</v>
      </c>
      <c r="BO6" s="21">
        <f t="shared" si="7"/>
        <v>880.28</v>
      </c>
      <c r="BP6" s="20" t="str">
        <f>IF(BP7="","",IF(BP7="-","【-】","【"&amp;SUBSTITUTE(TEXT(BP7,"#,##0.00"),"-","△")&amp;"】"))</f>
        <v>【669.11】</v>
      </c>
      <c r="BQ6" s="21" t="str">
        <f>IF(BQ7="",NA(),BQ7)</f>
        <v>-</v>
      </c>
      <c r="BR6" s="21" t="str">
        <f t="shared" ref="BR6:BZ6" si="8">IF(BR7="",NA(),BR7)</f>
        <v>-</v>
      </c>
      <c r="BS6" s="21">
        <f t="shared" si="8"/>
        <v>63.71</v>
      </c>
      <c r="BT6" s="21">
        <f t="shared" si="8"/>
        <v>65.680000000000007</v>
      </c>
      <c r="BU6" s="21">
        <f t="shared" si="8"/>
        <v>67.760000000000005</v>
      </c>
      <c r="BV6" s="21" t="str">
        <f t="shared" si="8"/>
        <v>-</v>
      </c>
      <c r="BW6" s="21" t="str">
        <f t="shared" si="8"/>
        <v>-</v>
      </c>
      <c r="BX6" s="21">
        <f t="shared" si="8"/>
        <v>85.39</v>
      </c>
      <c r="BY6" s="21">
        <f t="shared" si="8"/>
        <v>85.67</v>
      </c>
      <c r="BZ6" s="21">
        <f t="shared" si="8"/>
        <v>86.23</v>
      </c>
      <c r="CA6" s="20" t="str">
        <f>IF(CA7="","",IF(CA7="-","【-】","【"&amp;SUBSTITUTE(TEXT(CA7,"#,##0.00"),"-","△")&amp;"】"))</f>
        <v>【99.73】</v>
      </c>
      <c r="CB6" s="21" t="str">
        <f>IF(CB7="",NA(),CB7)</f>
        <v>-</v>
      </c>
      <c r="CC6" s="21" t="str">
        <f t="shared" ref="CC6:CK6" si="9">IF(CC7="",NA(),CC7)</f>
        <v>-</v>
      </c>
      <c r="CD6" s="21">
        <f t="shared" si="9"/>
        <v>163.47999999999999</v>
      </c>
      <c r="CE6" s="21">
        <f t="shared" si="9"/>
        <v>162.41</v>
      </c>
      <c r="CF6" s="21">
        <f t="shared" si="9"/>
        <v>162.21</v>
      </c>
      <c r="CG6" s="21" t="str">
        <f t="shared" si="9"/>
        <v>-</v>
      </c>
      <c r="CH6" s="21" t="str">
        <f t="shared" si="9"/>
        <v>-</v>
      </c>
      <c r="CI6" s="21">
        <f t="shared" si="9"/>
        <v>150.96</v>
      </c>
      <c r="CJ6" s="21">
        <f t="shared" si="9"/>
        <v>146.12</v>
      </c>
      <c r="CK6" s="21">
        <f t="shared" si="9"/>
        <v>150.44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66.180000000000007</v>
      </c>
      <c r="CU6" s="21">
        <f t="shared" si="10"/>
        <v>56.39</v>
      </c>
      <c r="CV6" s="21">
        <f t="shared" si="10"/>
        <v>55.67</v>
      </c>
      <c r="CW6" s="20" t="str">
        <f>IF(CW7="","",IF(CW7="-","【-】","【"&amp;SUBSTITUTE(TEXT(CW7,"#,##0.00"),"-","△")&amp;"】"))</f>
        <v>【59.99】</v>
      </c>
      <c r="CX6" s="21" t="str">
        <f>IF(CX7="",NA(),CX7)</f>
        <v>-</v>
      </c>
      <c r="CY6" s="21" t="str">
        <f t="shared" ref="CY6:DG6" si="11">IF(CY7="",NA(),CY7)</f>
        <v>-</v>
      </c>
      <c r="CZ6" s="21">
        <f t="shared" si="11"/>
        <v>94.85</v>
      </c>
      <c r="DA6" s="21">
        <f t="shared" si="11"/>
        <v>94.76</v>
      </c>
      <c r="DB6" s="21">
        <f t="shared" si="11"/>
        <v>95.07</v>
      </c>
      <c r="DC6" s="21" t="str">
        <f t="shared" si="11"/>
        <v>-</v>
      </c>
      <c r="DD6" s="21" t="str">
        <f t="shared" si="11"/>
        <v>-</v>
      </c>
      <c r="DE6" s="21">
        <f t="shared" si="11"/>
        <v>91.87</v>
      </c>
      <c r="DF6" s="21">
        <f t="shared" si="11"/>
        <v>91.45</v>
      </c>
      <c r="DG6" s="21">
        <f t="shared" si="11"/>
        <v>91</v>
      </c>
      <c r="DH6" s="20" t="str">
        <f>IF(DH7="","",IF(DH7="-","【-】","【"&amp;SUBSTITUTE(TEXT(DH7,"#,##0.00"),"-","△")&amp;"】"))</f>
        <v>【95.72】</v>
      </c>
      <c r="DI6" s="21" t="str">
        <f>IF(DI7="",NA(),DI7)</f>
        <v>-</v>
      </c>
      <c r="DJ6" s="21" t="str">
        <f t="shared" ref="DJ6:DR6" si="12">IF(DJ7="",NA(),DJ7)</f>
        <v>-</v>
      </c>
      <c r="DK6" s="21">
        <f t="shared" si="12"/>
        <v>2.85</v>
      </c>
      <c r="DL6" s="21">
        <f t="shared" si="12"/>
        <v>5.7</v>
      </c>
      <c r="DM6" s="21">
        <f t="shared" si="12"/>
        <v>8.51</v>
      </c>
      <c r="DN6" s="21" t="str">
        <f t="shared" si="12"/>
        <v>-</v>
      </c>
      <c r="DO6" s="21" t="str">
        <f t="shared" si="12"/>
        <v>-</v>
      </c>
      <c r="DP6" s="21">
        <f t="shared" si="12"/>
        <v>19.78</v>
      </c>
      <c r="DQ6" s="21">
        <f t="shared" si="12"/>
        <v>14.8</v>
      </c>
      <c r="DR6" s="21">
        <f t="shared" si="12"/>
        <v>17.149999999999999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0.44</v>
      </c>
      <c r="EB6" s="21">
        <f t="shared" si="13"/>
        <v>0.1</v>
      </c>
      <c r="EC6" s="21">
        <f t="shared" si="13"/>
        <v>0.14000000000000001</v>
      </c>
      <c r="ED6" s="20" t="str">
        <f>IF(ED7="","",IF(ED7="-","【-】","【"&amp;SUBSTITUTE(TEXT(ED7,"#,##0.00"),"-","△")&amp;"】"))</f>
        <v>【6.54】</v>
      </c>
      <c r="EE6" s="21" t="str">
        <f>IF(EE7="",NA(),EE7)</f>
        <v>-</v>
      </c>
      <c r="EF6" s="21" t="str">
        <f t="shared" ref="EF6:EN6" si="14">IF(EF7="",NA(),EF7)</f>
        <v>-</v>
      </c>
      <c r="EG6" s="21">
        <f t="shared" si="14"/>
        <v>0.18</v>
      </c>
      <c r="EH6" s="21">
        <f t="shared" si="14"/>
        <v>0.75</v>
      </c>
      <c r="EI6" s="21">
        <f t="shared" si="14"/>
        <v>0.93</v>
      </c>
      <c r="EJ6" s="21" t="str">
        <f t="shared" si="14"/>
        <v>-</v>
      </c>
      <c r="EK6" s="21" t="str">
        <f t="shared" si="14"/>
        <v>-</v>
      </c>
      <c r="EL6" s="21">
        <f t="shared" si="14"/>
        <v>0.05</v>
      </c>
      <c r="EM6" s="21">
        <f t="shared" si="14"/>
        <v>0.09</v>
      </c>
      <c r="EN6" s="21">
        <f t="shared" si="14"/>
        <v>0.25</v>
      </c>
      <c r="EO6" s="20" t="str">
        <f>IF(EO7="","",IF(EO7="-","【-】","【"&amp;SUBSTITUTE(TEXT(EO7,"#,##0.00"),"-","△")&amp;"】"))</f>
        <v>【0.24】</v>
      </c>
    </row>
    <row r="7" spans="1:148" s="22" customFormat="1" x14ac:dyDescent="0.25">
      <c r="A7" s="14"/>
      <c r="B7" s="23">
        <v>2021</v>
      </c>
      <c r="C7" s="23">
        <v>233021</v>
      </c>
      <c r="D7" s="23">
        <v>46</v>
      </c>
      <c r="E7" s="23">
        <v>17</v>
      </c>
      <c r="F7" s="23">
        <v>1</v>
      </c>
      <c r="G7" s="23">
        <v>0</v>
      </c>
      <c r="H7" s="23" t="s">
        <v>96</v>
      </c>
      <c r="I7" s="23" t="s">
        <v>97</v>
      </c>
      <c r="J7" s="23" t="s">
        <v>98</v>
      </c>
      <c r="K7" s="23" t="s">
        <v>99</v>
      </c>
      <c r="L7" s="23" t="s">
        <v>100</v>
      </c>
      <c r="M7" s="23" t="s">
        <v>101</v>
      </c>
      <c r="N7" s="24" t="s">
        <v>102</v>
      </c>
      <c r="O7" s="24">
        <v>73.599999999999994</v>
      </c>
      <c r="P7" s="24">
        <v>82.63</v>
      </c>
      <c r="Q7" s="24">
        <v>88.93</v>
      </c>
      <c r="R7" s="24">
        <v>1980</v>
      </c>
      <c r="S7" s="24">
        <v>43757</v>
      </c>
      <c r="T7" s="24">
        <v>18.03</v>
      </c>
      <c r="U7" s="24">
        <v>2426.9</v>
      </c>
      <c r="V7" s="24">
        <v>36144</v>
      </c>
      <c r="W7" s="24">
        <v>5.37</v>
      </c>
      <c r="X7" s="24">
        <v>6730.73</v>
      </c>
      <c r="Y7" s="24" t="s">
        <v>102</v>
      </c>
      <c r="Z7" s="24" t="s">
        <v>102</v>
      </c>
      <c r="AA7" s="24">
        <v>93.11</v>
      </c>
      <c r="AB7" s="24">
        <v>101.96</v>
      </c>
      <c r="AC7" s="24">
        <v>100.05</v>
      </c>
      <c r="AD7" s="24" t="s">
        <v>102</v>
      </c>
      <c r="AE7" s="24" t="s">
        <v>102</v>
      </c>
      <c r="AF7" s="24">
        <v>105.89</v>
      </c>
      <c r="AG7" s="24">
        <v>104.59</v>
      </c>
      <c r="AH7" s="24">
        <v>102.96</v>
      </c>
      <c r="AI7" s="24">
        <v>107.02</v>
      </c>
      <c r="AJ7" s="24" t="s">
        <v>102</v>
      </c>
      <c r="AK7" s="24" t="s">
        <v>102</v>
      </c>
      <c r="AL7" s="24">
        <v>4.21</v>
      </c>
      <c r="AM7" s="24">
        <v>0</v>
      </c>
      <c r="AN7" s="24">
        <v>0</v>
      </c>
      <c r="AO7" s="24" t="s">
        <v>102</v>
      </c>
      <c r="AP7" s="24" t="s">
        <v>102</v>
      </c>
      <c r="AQ7" s="24">
        <v>0.83</v>
      </c>
      <c r="AR7" s="24">
        <v>0.83</v>
      </c>
      <c r="AS7" s="24">
        <v>1.22</v>
      </c>
      <c r="AT7" s="24">
        <v>3.09</v>
      </c>
      <c r="AU7" s="24" t="s">
        <v>102</v>
      </c>
      <c r="AV7" s="24" t="s">
        <v>102</v>
      </c>
      <c r="AW7" s="24">
        <v>33.729999999999997</v>
      </c>
      <c r="AX7" s="24">
        <v>46.2</v>
      </c>
      <c r="AY7" s="24">
        <v>52.24</v>
      </c>
      <c r="AZ7" s="24" t="s">
        <v>102</v>
      </c>
      <c r="BA7" s="24" t="s">
        <v>102</v>
      </c>
      <c r="BB7" s="24">
        <v>61.2</v>
      </c>
      <c r="BC7" s="24">
        <v>57.6</v>
      </c>
      <c r="BD7" s="24">
        <v>58.15</v>
      </c>
      <c r="BE7" s="24">
        <v>71.39</v>
      </c>
      <c r="BF7" s="24" t="s">
        <v>102</v>
      </c>
      <c r="BG7" s="24" t="s">
        <v>102</v>
      </c>
      <c r="BH7" s="24">
        <v>570.61</v>
      </c>
      <c r="BI7" s="24">
        <v>71.12</v>
      </c>
      <c r="BJ7" s="24">
        <v>726.38</v>
      </c>
      <c r="BK7" s="24" t="s">
        <v>102</v>
      </c>
      <c r="BL7" s="24" t="s">
        <v>102</v>
      </c>
      <c r="BM7" s="24">
        <v>1033.5999999999999</v>
      </c>
      <c r="BN7" s="24">
        <v>1008.36</v>
      </c>
      <c r="BO7" s="24">
        <v>880.28</v>
      </c>
      <c r="BP7" s="24">
        <v>669.11</v>
      </c>
      <c r="BQ7" s="24" t="s">
        <v>102</v>
      </c>
      <c r="BR7" s="24" t="s">
        <v>102</v>
      </c>
      <c r="BS7" s="24">
        <v>63.71</v>
      </c>
      <c r="BT7" s="24">
        <v>65.680000000000007</v>
      </c>
      <c r="BU7" s="24">
        <v>67.760000000000005</v>
      </c>
      <c r="BV7" s="24" t="s">
        <v>102</v>
      </c>
      <c r="BW7" s="24" t="s">
        <v>102</v>
      </c>
      <c r="BX7" s="24">
        <v>85.39</v>
      </c>
      <c r="BY7" s="24">
        <v>85.67</v>
      </c>
      <c r="BZ7" s="24">
        <v>86.23</v>
      </c>
      <c r="CA7" s="24">
        <v>99.73</v>
      </c>
      <c r="CB7" s="24" t="s">
        <v>102</v>
      </c>
      <c r="CC7" s="24" t="s">
        <v>102</v>
      </c>
      <c r="CD7" s="24">
        <v>163.47999999999999</v>
      </c>
      <c r="CE7" s="24">
        <v>162.41</v>
      </c>
      <c r="CF7" s="24">
        <v>162.21</v>
      </c>
      <c r="CG7" s="24" t="s">
        <v>102</v>
      </c>
      <c r="CH7" s="24" t="s">
        <v>102</v>
      </c>
      <c r="CI7" s="24">
        <v>150.96</v>
      </c>
      <c r="CJ7" s="24">
        <v>146.12</v>
      </c>
      <c r="CK7" s="24">
        <v>150.44</v>
      </c>
      <c r="CL7" s="24">
        <v>134.97999999999999</v>
      </c>
      <c r="CM7" s="24" t="s">
        <v>102</v>
      </c>
      <c r="CN7" s="24" t="s">
        <v>102</v>
      </c>
      <c r="CO7" s="24" t="s">
        <v>102</v>
      </c>
      <c r="CP7" s="24" t="s">
        <v>102</v>
      </c>
      <c r="CQ7" s="24" t="s">
        <v>102</v>
      </c>
      <c r="CR7" s="24" t="s">
        <v>102</v>
      </c>
      <c r="CS7" s="24" t="s">
        <v>102</v>
      </c>
      <c r="CT7" s="24">
        <v>66.180000000000007</v>
      </c>
      <c r="CU7" s="24">
        <v>56.39</v>
      </c>
      <c r="CV7" s="24">
        <v>55.67</v>
      </c>
      <c r="CW7" s="24">
        <v>59.99</v>
      </c>
      <c r="CX7" s="24" t="s">
        <v>102</v>
      </c>
      <c r="CY7" s="24" t="s">
        <v>102</v>
      </c>
      <c r="CZ7" s="24">
        <v>94.85</v>
      </c>
      <c r="DA7" s="24">
        <v>94.76</v>
      </c>
      <c r="DB7" s="24">
        <v>95.07</v>
      </c>
      <c r="DC7" s="24" t="s">
        <v>102</v>
      </c>
      <c r="DD7" s="24" t="s">
        <v>102</v>
      </c>
      <c r="DE7" s="24">
        <v>91.87</v>
      </c>
      <c r="DF7" s="24">
        <v>91.45</v>
      </c>
      <c r="DG7" s="24">
        <v>91</v>
      </c>
      <c r="DH7" s="24">
        <v>95.72</v>
      </c>
      <c r="DI7" s="24" t="s">
        <v>102</v>
      </c>
      <c r="DJ7" s="24" t="s">
        <v>102</v>
      </c>
      <c r="DK7" s="24">
        <v>2.85</v>
      </c>
      <c r="DL7" s="24">
        <v>5.7</v>
      </c>
      <c r="DM7" s="24">
        <v>8.51</v>
      </c>
      <c r="DN7" s="24" t="s">
        <v>102</v>
      </c>
      <c r="DO7" s="24" t="s">
        <v>102</v>
      </c>
      <c r="DP7" s="24">
        <v>19.78</v>
      </c>
      <c r="DQ7" s="24">
        <v>14.8</v>
      </c>
      <c r="DR7" s="24">
        <v>17.149999999999999</v>
      </c>
      <c r="DS7" s="24">
        <v>38.17</v>
      </c>
      <c r="DT7" s="24" t="s">
        <v>102</v>
      </c>
      <c r="DU7" s="24" t="s">
        <v>102</v>
      </c>
      <c r="DV7" s="24">
        <v>0</v>
      </c>
      <c r="DW7" s="24">
        <v>0</v>
      </c>
      <c r="DX7" s="24">
        <v>0</v>
      </c>
      <c r="DY7" s="24" t="s">
        <v>102</v>
      </c>
      <c r="DZ7" s="24" t="s">
        <v>102</v>
      </c>
      <c r="EA7" s="24">
        <v>0.44</v>
      </c>
      <c r="EB7" s="24">
        <v>0.1</v>
      </c>
      <c r="EC7" s="24">
        <v>0.14000000000000001</v>
      </c>
      <c r="ED7" s="24">
        <v>6.54</v>
      </c>
      <c r="EE7" s="24" t="s">
        <v>102</v>
      </c>
      <c r="EF7" s="24" t="s">
        <v>102</v>
      </c>
      <c r="EG7" s="24">
        <v>0.18</v>
      </c>
      <c r="EH7" s="24">
        <v>0.75</v>
      </c>
      <c r="EI7" s="24">
        <v>0.93</v>
      </c>
      <c r="EJ7" s="24" t="s">
        <v>102</v>
      </c>
      <c r="EK7" s="24" t="s">
        <v>102</v>
      </c>
      <c r="EL7" s="24">
        <v>0.05</v>
      </c>
      <c r="EM7" s="24">
        <v>0.09</v>
      </c>
      <c r="EN7" s="24">
        <v>0.25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2023-01-26T07:54:20Z</cp:lastPrinted>
  <dcterms:created xsi:type="dcterms:W3CDTF">2023-01-12T23:31:50Z</dcterms:created>
  <dcterms:modified xsi:type="dcterms:W3CDTF">2023-01-26T10:08:58Z</dcterms:modified>
  <cp:category/>
</cp:coreProperties>
</file>