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3_市町村回答　→01.23〆\41_大口町\下水道\"/>
    </mc:Choice>
  </mc:AlternateContent>
  <xr:revisionPtr revIDLastSave="0" documentId="13_ncr:1_{11FF37CE-8076-415A-A3A8-52BCF41E1A17}" xr6:coauthVersionLast="47" xr6:coauthVersionMax="47" xr10:uidLastSave="{00000000-0000-0000-0000-000000000000}"/>
  <workbookProtection workbookAlgorithmName="SHA-512" workbookHashValue="uaiyzQVcfnsjWRrEsX/w1mNc2dAMHkXMUTSAfhEme2HBkeBgVn86lNCLvaBwsXOMbW7M4BLr53R4YQfs/y227A==" workbookSaltValue="Gxp29KZynIEXDSsJKWAIUQ==" workbookSpinCount="100000" lockStructure="1"/>
  <bookViews>
    <workbookView xWindow="-103" yWindow="-103" windowWidth="19543" windowHeight="12497"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AL8" i="4" s="1"/>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K86" i="4"/>
  <c r="J86" i="4"/>
  <c r="E86" i="4"/>
  <c r="AD10" i="4"/>
  <c r="I10" i="4"/>
  <c r="B10" i="4"/>
  <c r="P8" i="4"/>
  <c r="I8" i="4"/>
</calcChain>
</file>

<file path=xl/sharedStrings.xml><?xml version="1.0" encoding="utf-8"?>
<sst xmlns="http://schemas.openxmlformats.org/spreadsheetml/2006/main" count="241" uniqueCount="119">
  <si>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</si>
  <si>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</si>
  <si>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</si>
  <si>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</si>
  <si>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</si>
  <si>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</si>
  <si>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</si>
  <si>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</si>
  <si>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</si>
  <si>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</si>
  <si>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</si>
  <si>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</si>
  <si>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</si>
  <si>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</si>
  <si>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</si>
  <si>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</si>
  <si>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</si>
  <si>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</si>
  <si>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</si>
  <si>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</si>
  <si>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</si>
  <si>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</si>
  <si>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</si>
  <si>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</si>
  <si>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</si>
  <si>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</si>
  <si>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</si>
  <si>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</si>
  <si>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</si>
  <si>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</si>
  <si>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</si>
  <si>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</si>
  <si>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</si>
  <si>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</si>
  <si>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</si>
  <si>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</si>
  <si>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</si>
  <si>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</si>
  <si>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</si>
  <si>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</si>
  <si>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</si>
  <si>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</si>
  <si>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</si>
  <si>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</si>
  <si>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</si>
  <si>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</si>
  <si>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</si>
  <si>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</si>
  <si>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</si>
  <si>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</si>
  <si>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</si>
  <si>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</si>
  <si>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</si>
  <si>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</si>
  <si>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</si>
  <si>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</si>
  <si>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</si>
  <si>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</si>
  <si>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</si>
  <si>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</si>
  <si>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</si>
  <si>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</si>
  <si>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</si>
  <si>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</si>
  <si>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</si>
  <si>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</si>
  <si>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</si>
  <si>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</si>
  <si>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</si>
  <si>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</si>
  <si>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</si>
  <si>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</si>
  <si>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</si>
  <si>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</si>
  <si>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</si>
  <si>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</si>
  <si>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</si>
  <si>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</si>
  <si>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</si>
  <si>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</si>
  <si>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</si>
  <si>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</si>
  <si>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</si>
  <si>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</si>
  <si>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</si>
  <si>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</si>
  <si>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</si>
  <si>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</si>
  <si>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</si>
  <si>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</si>
  <si>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</si>
  <si>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</si>
  <si>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</si>
  <si>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</si>
  <si>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</si>
  <si>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</si>
  <si>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</si>
  <si>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</si>
  <si>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大口町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</si>
  <si>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</si>
  <si>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</si>
  <si>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</si>
  <si>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</si>
  <si>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</si>
  <si>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</si>
  <si>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</si>
  <si>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</si>
  <si>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</si>
  <si>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</si>
  <si>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</si>
  <si>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</si>
  <si>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</si>
  <si>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</si>
  <si>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</si>
  <si>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</si>
  <si>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</si>
  <si>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①収益的収支比率
　使用料収入は増加したものの一般会計負担金が減少し、総収益が減少したことが主な要因となり、指標は低下した。令和5年4月の料金改定により、その推移を注視していく。
④企業債残高対事業規模比率</t>
    </r>
    <r>
      <rPr>
        <sz val="11"/>
        <color rgb="FFFF0000"/>
        <rFont val="ＭＳ ゴシック"/>
        <family val="3"/>
        <charset val="128"/>
      </rPr>
      <t xml:space="preserve">
</t>
    </r>
    <r>
      <rPr>
        <sz val="11"/>
        <color theme="1"/>
        <rFont val="ＭＳ ゴシック"/>
        <family val="3"/>
        <charset val="128"/>
      </rPr>
      <t>　指標は前年から微増となったが平均値を下回っている。面整備事業の完了が近く、残高は中長期的に減少する見込であり、その推移を注視していく。</t>
    </r>
    <r>
      <rPr>
        <sz val="11"/>
        <color rgb="FFFF0000"/>
        <rFont val="ＭＳ ゴシック"/>
        <family val="3"/>
        <charset val="128"/>
      </rPr>
      <t xml:space="preserve">
</t>
    </r>
    <r>
      <rPr>
        <sz val="11"/>
        <color theme="1"/>
        <rFont val="ＭＳ ゴシック"/>
        <family val="3"/>
        <charset val="128"/>
      </rPr>
      <t>⑤経費回収率</t>
    </r>
    <r>
      <rPr>
        <sz val="11"/>
        <color rgb="FFFF0000"/>
        <rFont val="ＭＳ ゴシック"/>
        <family val="3"/>
        <charset val="128"/>
      </rPr>
      <t xml:space="preserve">
　</t>
    </r>
    <r>
      <rPr>
        <sz val="11"/>
        <color theme="1"/>
        <rFont val="ＭＳ ゴシック"/>
        <family val="3"/>
        <charset val="128"/>
      </rPr>
      <t>前年は、新型コロナウイルス感染症に対する支援策として下水料金の基本料金を一定期間減免したことにより下水道使用料収入が大幅に減少したため指標が悪化していたものであり、指標値は従前の水準に回復している。令和5年4月の料金改定により、今後指標は向上することが期待される。</t>
    </r>
    <r>
      <rPr>
        <sz val="11"/>
        <color rgb="FFFF0000"/>
        <rFont val="ＭＳ ゴシック"/>
        <family val="3"/>
        <charset val="128"/>
      </rPr>
      <t xml:space="preserve">
</t>
    </r>
    <r>
      <rPr>
        <sz val="11"/>
        <color theme="1"/>
        <rFont val="ＭＳ ゴシック"/>
        <family val="3"/>
        <charset val="128"/>
      </rPr>
      <t>⑥汚水処理原価
　平均値より低い150円台が続いている。これは公費負担（一般会計支出）が多いことによる。不明水対策により、汚水処理費の削減に努める。</t>
    </r>
    <r>
      <rPr>
        <sz val="11"/>
        <color rgb="FFFF0000"/>
        <rFont val="ＭＳ ゴシック"/>
        <family val="3"/>
        <charset val="128"/>
      </rPr>
      <t xml:space="preserve">
</t>
    </r>
    <r>
      <rPr>
        <sz val="11"/>
        <color theme="1"/>
        <rFont val="ＭＳ ゴシック"/>
        <family val="3"/>
        <charset val="128"/>
      </rPr>
      <t>⑧水洗化率
　新たに供用を開始した区域において下水道接続が進んだため、指標は向上した。下水道未接続者への接続啓発等により接続率の向上を図りたい。</t>
    </r>
    <rPh sb="10" eb="13">
      <t>シヨウリョウ</t>
    </rPh>
    <rPh sb="13" eb="15">
      <t>シュウニュウ</t>
    </rPh>
    <rPh sb="16" eb="18">
      <t>ゾウカ</t>
    </rPh>
    <rPh sb="25" eb="27">
      <t>カイケイ</t>
    </rPh>
    <rPh sb="27" eb="30">
      <t>フタンキン</t>
    </rPh>
    <rPh sb="31" eb="33">
      <t>ゲンショウ</t>
    </rPh>
    <rPh sb="39" eb="41">
      <t>ゲンショウ</t>
    </rPh>
    <rPh sb="57" eb="59">
      <t>テイカ</t>
    </rPh>
    <rPh sb="79" eb="81">
      <t>スイイ</t>
    </rPh>
    <rPh sb="82" eb="84">
      <t>チュウシ</t>
    </rPh>
    <rPh sb="105" eb="107">
      <t>シヒョウ</t>
    </rPh>
    <rPh sb="108" eb="110">
      <t>ゼンネン</t>
    </rPh>
    <rPh sb="112" eb="114">
      <t>ビゾウ</t>
    </rPh>
    <rPh sb="119" eb="122">
      <t>ヘイキンチ</t>
    </rPh>
    <rPh sb="123" eb="125">
      <t>シタマワ</t>
    </rPh>
    <rPh sb="181" eb="183">
      <t>ゼンネン</t>
    </rPh>
    <rPh sb="263" eb="265">
      <t>シヒョウ</t>
    </rPh>
    <rPh sb="265" eb="266">
      <t>チ</t>
    </rPh>
    <rPh sb="267" eb="269">
      <t>ジュウゼン</t>
    </rPh>
    <rPh sb="270" eb="272">
      <t>スイジュン</t>
    </rPh>
    <rPh sb="273" eb="275">
      <t>カイフク</t>
    </rPh>
    <rPh sb="280" eb="282">
      <t>レイワ</t>
    </rPh>
    <rPh sb="283" eb="284">
      <t>ネン</t>
    </rPh>
    <rPh sb="285" eb="286">
      <t>ガツ</t>
    </rPh>
    <rPh sb="287" eb="289">
      <t>リョウキン</t>
    </rPh>
    <rPh sb="289" eb="291">
      <t>カイテイ</t>
    </rPh>
    <rPh sb="295" eb="297">
      <t>コンゴ</t>
    </rPh>
    <rPh sb="297" eb="299">
      <t>シヒョウ</t>
    </rPh>
    <rPh sb="300" eb="302">
      <t>コウジョウ</t>
    </rPh>
    <rPh sb="307" eb="309">
      <t>キタイ</t>
    </rPh>
    <rPh sb="334" eb="335">
      <t>ダイ</t>
    </rPh>
    <rPh sb="396" eb="397">
      <t>アラ</t>
    </rPh>
    <rPh sb="399" eb="401">
      <t>キョウヨウ</t>
    </rPh>
    <rPh sb="402" eb="404">
      <t>カイシ</t>
    </rPh>
    <rPh sb="406" eb="408">
      <t>クイキ</t>
    </rPh>
    <rPh sb="412" eb="414">
      <t>ゲスイ</t>
    </rPh>
    <rPh sb="414" eb="415">
      <t>ドウ</t>
    </rPh>
    <rPh sb="415" eb="417">
      <t>セツゾク</t>
    </rPh>
    <rPh sb="418" eb="419">
      <t>スス</t>
    </rPh>
    <rPh sb="424" eb="426">
      <t>シヒョウ</t>
    </rPh>
    <rPh sb="427" eb="429">
      <t>コウジョウ</t>
    </rPh>
    <phoneticPr fontId="4"/>
  </si>
  <si>
    <t>③管渠改善率
　供用開始から26年と比較的新しいが、不明水が多いため、前年同様に不明水が多い路線を特定し、更新を実施した。今後は不明水対策と併せてストックマネジメント計画を基にした老朽化対策も進めていく。</t>
    <rPh sb="35" eb="37">
      <t>ゼンネン</t>
    </rPh>
    <rPh sb="37" eb="39">
      <t>ドウヨウ</t>
    </rPh>
    <phoneticPr fontId="4"/>
  </si>
  <si>
    <t>・10年概成は達成する見込みである。
・経営上の課題は不明水が多いことである。
・健全な事業経営を目指すには、経費回収率100％とし、一般会計支出の削減を図る必要がある。そのためには歳出の削減、特に使用料収入の過半を支出している汚水処理費の削減と、歳入については、使用料収入の増額が必要となる。汚水処理費の削減については、処理場への流入水量に比例するため、不明水対策を行う必要がある。使用料収入の増額については、面整備事業の完了が近いことから、接続率の向上、また料金改定が必要である。なお、料金改定は令和5年4月に実施する。
・令和5年4月に企業会計に移行する。
・経営戦略については令和元年5月に策定済、令和6年に見直し予定である。</t>
    <rPh sb="250" eb="252">
      <t>レイワ</t>
    </rPh>
    <rPh sb="253" eb="254">
      <t>ネン</t>
    </rPh>
    <rPh sb="255" eb="256">
      <t>ガツ</t>
    </rPh>
    <rPh sb="257" eb="259">
      <t>ジッシ</t>
    </rPh>
    <rPh sb="264" eb="266">
      <t>レイワ</t>
    </rPh>
    <rPh sb="267" eb="268">
      <t>ネン</t>
    </rPh>
    <rPh sb="269" eb="270">
      <t>ガツ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</si>
</sst>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quot;-&quot;">
                  <c:v>0.28000000000000003</c:v>
                </c:pt>
                <c:pt idx="4" formatCode="#,##0.00;&quot;△&quot;#,##0.00;&quot;-&quot;">
                  <c:v>0.56999999999999995</c:v>
                </c:pt>
              </c:numCache>
            </c:numRef>
          </c:val>
          <c:extLst>
            <c:ext xmlns:c16="http://schemas.microsoft.com/office/drawing/2014/chart" uri="{C3380CC4-5D6E-409C-BE32-E72D297353CC}">
              <c16:uniqueId val="{00000000-0F13-4981-8119-B24F2E01F2E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0.13</c:v>
                </c:pt>
                <c:pt idx="2">
                  <c:v>0.15</c:v>
                </c:pt>
                <c:pt idx="3">
                  <c:v>1.65</c:v>
                </c:pt>
                <c:pt idx="4">
                  <c:v>0.14000000000000001</c:v>
                </c:pt>
              </c:numCache>
            </c:numRef>
          </c:val>
          <c:smooth val="0"/>
          <c:extLst>
            <c:ext xmlns:c16="http://schemas.microsoft.com/office/drawing/2014/chart" uri="{C3380CC4-5D6E-409C-BE32-E72D297353CC}">
              <c16:uniqueId val="{00000001-0F13-4981-8119-B24F2E01F2E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27B-4092-83DA-FEF7A29381D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c:v>
                </c:pt>
                <c:pt idx="1">
                  <c:v>52.58</c:v>
                </c:pt>
                <c:pt idx="2">
                  <c:v>50.94</c:v>
                </c:pt>
                <c:pt idx="3">
                  <c:v>50.53</c:v>
                </c:pt>
                <c:pt idx="4">
                  <c:v>51.42</c:v>
                </c:pt>
              </c:numCache>
            </c:numRef>
          </c:val>
          <c:smooth val="0"/>
          <c:extLst>
            <c:ext xmlns:c16="http://schemas.microsoft.com/office/drawing/2014/chart" uri="{C3380CC4-5D6E-409C-BE32-E72D297353CC}">
              <c16:uniqueId val="{00000001-327B-4092-83DA-FEF7A29381D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81.790000000000006</c:v>
                </c:pt>
                <c:pt idx="1">
                  <c:v>78.56</c:v>
                </c:pt>
                <c:pt idx="2">
                  <c:v>83.13</c:v>
                </c:pt>
                <c:pt idx="3">
                  <c:v>83.08</c:v>
                </c:pt>
                <c:pt idx="4">
                  <c:v>84.08</c:v>
                </c:pt>
              </c:numCache>
            </c:numRef>
          </c:val>
          <c:extLst>
            <c:ext xmlns:c16="http://schemas.microsoft.com/office/drawing/2014/chart" uri="{C3380CC4-5D6E-409C-BE32-E72D297353CC}">
              <c16:uniqueId val="{00000000-E335-49C0-A2B7-226B2A90A3C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83.51</c:v>
                </c:pt>
                <c:pt idx="1">
                  <c:v>83.02</c:v>
                </c:pt>
                <c:pt idx="2">
                  <c:v>82.55</c:v>
                </c:pt>
                <c:pt idx="3">
                  <c:v>82.08</c:v>
                </c:pt>
                <c:pt idx="4">
                  <c:v>81.34</c:v>
                </c:pt>
              </c:numCache>
            </c:numRef>
          </c:val>
          <c:smooth val="0"/>
          <c:extLst>
            <c:ext xmlns:c16="http://schemas.microsoft.com/office/drawing/2014/chart" uri="{C3380CC4-5D6E-409C-BE32-E72D297353CC}">
              <c16:uniqueId val="{00000001-E335-49C0-A2B7-226B2A90A3C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94.3</c:v>
                </c:pt>
                <c:pt idx="1">
                  <c:v>93.8</c:v>
                </c:pt>
                <c:pt idx="2">
                  <c:v>94.48</c:v>
                </c:pt>
                <c:pt idx="3">
                  <c:v>98.3</c:v>
                </c:pt>
                <c:pt idx="4">
                  <c:v>95</c:v>
                </c:pt>
              </c:numCache>
            </c:numRef>
          </c:val>
          <c:extLst>
            <c:ext xmlns:c16="http://schemas.microsoft.com/office/drawing/2014/chart" uri="{C3380CC4-5D6E-409C-BE32-E72D297353CC}">
              <c16:uniqueId val="{00000000-6DD8-432F-98D4-8AD81F7B739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D8-432F-98D4-8AD81F7B739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D15-4172-BECB-7D3B5F333E9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15-4172-BECB-7D3B5F333E9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C57-4474-AA99-B1B996FA73A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57-4474-AA99-B1B996FA73A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2C-458A-8952-649DDE57C7D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2C-458A-8952-649DDE57C7D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1A-4C32-94E4-3112C4F3EB8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1A-4C32-94E4-3112C4F3EB8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330.92</c:v>
                </c:pt>
                <c:pt idx="1">
                  <c:v>322.70999999999998</c:v>
                </c:pt>
                <c:pt idx="2">
                  <c:v>394.42</c:v>
                </c:pt>
                <c:pt idx="3">
                  <c:v>209.18</c:v>
                </c:pt>
                <c:pt idx="4">
                  <c:v>220.26</c:v>
                </c:pt>
              </c:numCache>
            </c:numRef>
          </c:val>
          <c:extLst>
            <c:ext xmlns:c16="http://schemas.microsoft.com/office/drawing/2014/chart" uri="{C3380CC4-5D6E-409C-BE32-E72D297353CC}">
              <c16:uniqueId val="{00000000-E204-4572-9F74-46D268D7096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966.33</c:v>
                </c:pt>
                <c:pt idx="1">
                  <c:v>958.81</c:v>
                </c:pt>
                <c:pt idx="2">
                  <c:v>1001.3</c:v>
                </c:pt>
                <c:pt idx="3">
                  <c:v>1050.51</c:v>
                </c:pt>
                <c:pt idx="4">
                  <c:v>1102.01</c:v>
                </c:pt>
              </c:numCache>
            </c:numRef>
          </c:val>
          <c:smooth val="0"/>
          <c:extLst>
            <c:ext xmlns:c16="http://schemas.microsoft.com/office/drawing/2014/chart" uri="{C3380CC4-5D6E-409C-BE32-E72D297353CC}">
              <c16:uniqueId val="{00000001-E204-4572-9F74-46D268D7096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85.75</c:v>
                </c:pt>
                <c:pt idx="1">
                  <c:v>88.01</c:v>
                </c:pt>
                <c:pt idx="2">
                  <c:v>90.27</c:v>
                </c:pt>
                <c:pt idx="3">
                  <c:v>81</c:v>
                </c:pt>
                <c:pt idx="4">
                  <c:v>88.58</c:v>
                </c:pt>
              </c:numCache>
            </c:numRef>
          </c:val>
          <c:extLst>
            <c:ext xmlns:c16="http://schemas.microsoft.com/office/drawing/2014/chart" uri="{C3380CC4-5D6E-409C-BE32-E72D297353CC}">
              <c16:uniqueId val="{00000000-1026-448C-940E-8B6A350B601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81.739999999999995</c:v>
                </c:pt>
                <c:pt idx="1">
                  <c:v>82.88</c:v>
                </c:pt>
                <c:pt idx="2">
                  <c:v>81.88</c:v>
                </c:pt>
                <c:pt idx="3">
                  <c:v>82.65</c:v>
                </c:pt>
                <c:pt idx="4">
                  <c:v>82.55</c:v>
                </c:pt>
              </c:numCache>
            </c:numRef>
          </c:val>
          <c:smooth val="0"/>
          <c:extLst>
            <c:ext xmlns:c16="http://schemas.microsoft.com/office/drawing/2014/chart" uri="{C3380CC4-5D6E-409C-BE32-E72D297353CC}">
              <c16:uniqueId val="{00000001-1026-448C-940E-8B6A350B601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150</c:v>
                </c:pt>
                <c:pt idx="1">
                  <c:v>150</c:v>
                </c:pt>
                <c:pt idx="2">
                  <c:v>150</c:v>
                </c:pt>
                <c:pt idx="3">
                  <c:v>150</c:v>
                </c:pt>
                <c:pt idx="4">
                  <c:v>153.88</c:v>
                </c:pt>
              </c:numCache>
            </c:numRef>
          </c:val>
          <c:extLst>
            <c:ext xmlns:c16="http://schemas.microsoft.com/office/drawing/2014/chart" uri="{C3380CC4-5D6E-409C-BE32-E72D297353CC}">
              <c16:uniqueId val="{00000000-E32E-499C-A9CF-4EEAF2C9F34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194.31</c:v>
                </c:pt>
                <c:pt idx="1">
                  <c:v>190.99</c:v>
                </c:pt>
                <c:pt idx="2">
                  <c:v>187.55</c:v>
                </c:pt>
                <c:pt idx="3">
                  <c:v>186.3</c:v>
                </c:pt>
                <c:pt idx="4">
                  <c:v>188.38</c:v>
                </c:pt>
              </c:numCache>
            </c:numRef>
          </c:val>
          <c:smooth val="0"/>
          <c:extLst>
            <c:ext xmlns:c16="http://schemas.microsoft.com/office/drawing/2014/chart" uri="{C3380CC4-5D6E-409C-BE32-E72D297353CC}">
              <c16:uniqueId val="{00000001-E32E-499C-A9CF-4EEAF2C9F34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68" t="str">
        <f>データ!H6</f>
        <v>愛知県　大口町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5">
      <c r="A8" s="2"/>
      <c r="B8" s="65" t="str">
        <f>データ!I6</f>
        <v>法非適用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Cc2</v>
      </c>
      <c r="X8" s="65"/>
      <c r="Y8" s="65"/>
      <c r="Z8" s="65"/>
      <c r="AA8" s="65"/>
      <c r="AB8" s="65"/>
      <c r="AC8" s="65"/>
      <c r="AD8" s="66" t="str">
        <f>データ!$M$6</f>
        <v>非設置</v>
      </c>
      <c r="AE8" s="66"/>
      <c r="AF8" s="66"/>
      <c r="AG8" s="66"/>
      <c r="AH8" s="66"/>
      <c r="AI8" s="66"/>
      <c r="AJ8" s="66"/>
      <c r="AK8" s="3"/>
      <c r="AL8" s="46">
        <f>データ!S6</f>
        <v>24282</v>
      </c>
      <c r="AM8" s="46"/>
      <c r="AN8" s="46"/>
      <c r="AO8" s="46"/>
      <c r="AP8" s="46"/>
      <c r="AQ8" s="46"/>
      <c r="AR8" s="46"/>
      <c r="AS8" s="46"/>
      <c r="AT8" s="45">
        <f>データ!T6</f>
        <v>13.61</v>
      </c>
      <c r="AU8" s="45"/>
      <c r="AV8" s="45"/>
      <c r="AW8" s="45"/>
      <c r="AX8" s="45"/>
      <c r="AY8" s="45"/>
      <c r="AZ8" s="45"/>
      <c r="BA8" s="45"/>
      <c r="BB8" s="45">
        <f>データ!U6</f>
        <v>1784.13</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5">
      <c r="A10" s="2"/>
      <c r="B10" s="45" t="str">
        <f>データ!N6</f>
        <v>-</v>
      </c>
      <c r="C10" s="45"/>
      <c r="D10" s="45"/>
      <c r="E10" s="45"/>
      <c r="F10" s="45"/>
      <c r="G10" s="45"/>
      <c r="H10" s="45"/>
      <c r="I10" s="45" t="str">
        <f>データ!O6</f>
        <v>該当数値なし</v>
      </c>
      <c r="J10" s="45"/>
      <c r="K10" s="45"/>
      <c r="L10" s="45"/>
      <c r="M10" s="45"/>
      <c r="N10" s="45"/>
      <c r="O10" s="45"/>
      <c r="P10" s="45">
        <f>データ!P6</f>
        <v>96.16</v>
      </c>
      <c r="Q10" s="45"/>
      <c r="R10" s="45"/>
      <c r="S10" s="45"/>
      <c r="T10" s="45"/>
      <c r="U10" s="45"/>
      <c r="V10" s="45"/>
      <c r="W10" s="45">
        <f>データ!Q6</f>
        <v>73.67</v>
      </c>
      <c r="X10" s="45"/>
      <c r="Y10" s="45"/>
      <c r="Z10" s="45"/>
      <c r="AA10" s="45"/>
      <c r="AB10" s="45"/>
      <c r="AC10" s="45"/>
      <c r="AD10" s="46">
        <f>データ!R6</f>
        <v>1929</v>
      </c>
      <c r="AE10" s="46"/>
      <c r="AF10" s="46"/>
      <c r="AG10" s="46"/>
      <c r="AH10" s="46"/>
      <c r="AI10" s="46"/>
      <c r="AJ10" s="46"/>
      <c r="AK10" s="2"/>
      <c r="AL10" s="46">
        <f>データ!V6</f>
        <v>23295</v>
      </c>
      <c r="AM10" s="46"/>
      <c r="AN10" s="46"/>
      <c r="AO10" s="46"/>
      <c r="AP10" s="46"/>
      <c r="AQ10" s="46"/>
      <c r="AR10" s="46"/>
      <c r="AS10" s="46"/>
      <c r="AT10" s="45">
        <f>データ!W6</f>
        <v>6.33</v>
      </c>
      <c r="AU10" s="45"/>
      <c r="AV10" s="45"/>
      <c r="AW10" s="45"/>
      <c r="AX10" s="45"/>
      <c r="AY10" s="45"/>
      <c r="AZ10" s="45"/>
      <c r="BA10" s="45"/>
      <c r="BB10" s="45">
        <f>データ!X6</f>
        <v>3680.09</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5">
      <c r="C84" s="2"/>
    </row>
    <row r="85" spans="1:78" hidden="1" x14ac:dyDescent="0.2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5">
      <c r="B86" s="12"/>
      <c r="C86" s="12"/>
      <c r="D86" s="12"/>
      <c r="E86" s="12" t="str">
        <f>データ!AI6</f>
        <v/>
      </c>
      <c r="F86" s="12" t="s">
        <v>43</v>
      </c>
      <c r="G86" s="12" t="s">
        <v>43</v>
      </c>
      <c r="H86" s="12" t="str">
        <f>データ!BP6</f>
        <v>【669.11】</v>
      </c>
      <c r="I86" s="12" t="str">
        <f>データ!CA6</f>
        <v>【99.73】</v>
      </c>
      <c r="J86" s="12" t="str">
        <f>データ!CL6</f>
        <v>【134.98】</v>
      </c>
      <c r="K86" s="12" t="str">
        <f>データ!CW6</f>
        <v>【59.99】</v>
      </c>
      <c r="L86" s="12" t="str">
        <f>データ!DH6</f>
        <v>【95.72】</v>
      </c>
      <c r="M86" s="12" t="s">
        <v>44</v>
      </c>
      <c r="N86" s="12" t="s">
        <v>44</v>
      </c>
      <c r="O86" s="12" t="str">
        <f>データ!EO6</f>
        <v>【0.24】</v>
      </c>
    </row>
  </sheetData>
  <sheetProtection algorithmName="SHA-512" hashValue="fSU64Yby8olrIEXhUpdGaQcq4zGn5mucIAo3P+J3Nx7u/GS5OWPxpd9xcMh0XBq7lFe5/mttA+G9SACiBeewQQ==" saltValue="51Nl2jvo+iyqPBXwih7sP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3" x14ac:dyDescent="0.25"/>
  <cols>
    <col min="2" max="144" width="11.84375" customWidth="1"/>
  </cols>
  <sheetData>
    <row r="1" spans="1:145" x14ac:dyDescent="0.2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5">
      <c r="A6" s="14" t="s">
        <v>97</v>
      </c>
      <c r="B6" s="19">
        <f>B7</f>
        <v>2021</v>
      </c>
      <c r="C6" s="19">
        <f t="shared" ref="C6:X6" si="3">C7</f>
        <v>233617</v>
      </c>
      <c r="D6" s="19">
        <f t="shared" si="3"/>
        <v>47</v>
      </c>
      <c r="E6" s="19">
        <f t="shared" si="3"/>
        <v>17</v>
      </c>
      <c r="F6" s="19">
        <f t="shared" si="3"/>
        <v>1</v>
      </c>
      <c r="G6" s="19">
        <f t="shared" si="3"/>
        <v>0</v>
      </c>
      <c r="H6" s="19" t="str">
        <f t="shared" si="3"/>
        <v>愛知県　大口町</v>
      </c>
      <c r="I6" s="19" t="str">
        <f t="shared" si="3"/>
        <v>法非適用</v>
      </c>
      <c r="J6" s="19" t="str">
        <f t="shared" si="3"/>
        <v>下水道事業</v>
      </c>
      <c r="K6" s="19" t="str">
        <f t="shared" si="3"/>
        <v>公共下水道</v>
      </c>
      <c r="L6" s="19" t="str">
        <f t="shared" si="3"/>
        <v>Cc2</v>
      </c>
      <c r="M6" s="19" t="str">
        <f t="shared" si="3"/>
        <v>非設置</v>
      </c>
      <c r="N6" s="20" t="str">
        <f t="shared" si="3"/>
        <v>-</v>
      </c>
      <c r="O6" s="20" t="str">
        <f t="shared" si="3"/>
        <v>該当数値なし</v>
      </c>
      <c r="P6" s="20">
        <f t="shared" si="3"/>
        <v>96.16</v>
      </c>
      <c r="Q6" s="20">
        <f t="shared" si="3"/>
        <v>73.67</v>
      </c>
      <c r="R6" s="20">
        <f t="shared" si="3"/>
        <v>1929</v>
      </c>
      <c r="S6" s="20">
        <f t="shared" si="3"/>
        <v>24282</v>
      </c>
      <c r="T6" s="20">
        <f t="shared" si="3"/>
        <v>13.61</v>
      </c>
      <c r="U6" s="20">
        <f t="shared" si="3"/>
        <v>1784.13</v>
      </c>
      <c r="V6" s="20">
        <f t="shared" si="3"/>
        <v>23295</v>
      </c>
      <c r="W6" s="20">
        <f t="shared" si="3"/>
        <v>6.33</v>
      </c>
      <c r="X6" s="20">
        <f t="shared" si="3"/>
        <v>3680.09</v>
      </c>
      <c r="Y6" s="21">
        <f>IF(Y7="",NA(),Y7)</f>
        <v>94.3</v>
      </c>
      <c r="Z6" s="21">
        <f t="shared" ref="Z6:AH6" si="4">IF(Z7="",NA(),Z7)</f>
        <v>93.8</v>
      </c>
      <c r="AA6" s="21">
        <f t="shared" si="4"/>
        <v>94.48</v>
      </c>
      <c r="AB6" s="21">
        <f t="shared" si="4"/>
        <v>98.3</v>
      </c>
      <c r="AC6" s="21">
        <f t="shared" si="4"/>
        <v>95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330.92</v>
      </c>
      <c r="BG6" s="21">
        <f t="shared" ref="BG6:BO6" si="7">IF(BG7="",NA(),BG7)</f>
        <v>322.70999999999998</v>
      </c>
      <c r="BH6" s="21">
        <f t="shared" si="7"/>
        <v>394.42</v>
      </c>
      <c r="BI6" s="21">
        <f t="shared" si="7"/>
        <v>209.18</v>
      </c>
      <c r="BJ6" s="21">
        <f t="shared" si="7"/>
        <v>220.26</v>
      </c>
      <c r="BK6" s="21">
        <f t="shared" si="7"/>
        <v>966.33</v>
      </c>
      <c r="BL6" s="21">
        <f t="shared" si="7"/>
        <v>958.81</v>
      </c>
      <c r="BM6" s="21">
        <f t="shared" si="7"/>
        <v>1001.3</v>
      </c>
      <c r="BN6" s="21">
        <f t="shared" si="7"/>
        <v>1050.51</v>
      </c>
      <c r="BO6" s="21">
        <f t="shared" si="7"/>
        <v>1102.01</v>
      </c>
      <c r="BP6" s="20" t="str">
        <f>IF(BP7="","",IF(BP7="-","【-】","【"&amp;SUBSTITUTE(TEXT(BP7,"#,##0.00"),"-","△")&amp;"】"))</f>
        <v>【669.11】</v>
      </c>
      <c r="BQ6" s="21">
        <f>IF(BQ7="",NA(),BQ7)</f>
        <v>85.75</v>
      </c>
      <c r="BR6" s="21">
        <f t="shared" ref="BR6:BZ6" si="8">IF(BR7="",NA(),BR7)</f>
        <v>88.01</v>
      </c>
      <c r="BS6" s="21">
        <f t="shared" si="8"/>
        <v>90.27</v>
      </c>
      <c r="BT6" s="21">
        <f t="shared" si="8"/>
        <v>81</v>
      </c>
      <c r="BU6" s="21">
        <f t="shared" si="8"/>
        <v>88.58</v>
      </c>
      <c r="BV6" s="21">
        <f t="shared" si="8"/>
        <v>81.739999999999995</v>
      </c>
      <c r="BW6" s="21">
        <f t="shared" si="8"/>
        <v>82.88</v>
      </c>
      <c r="BX6" s="21">
        <f t="shared" si="8"/>
        <v>81.88</v>
      </c>
      <c r="BY6" s="21">
        <f t="shared" si="8"/>
        <v>82.65</v>
      </c>
      <c r="BZ6" s="21">
        <f t="shared" si="8"/>
        <v>82.55</v>
      </c>
      <c r="CA6" s="20" t="str">
        <f>IF(CA7="","",IF(CA7="-","【-】","【"&amp;SUBSTITUTE(TEXT(CA7,"#,##0.00"),"-","△")&amp;"】"))</f>
        <v>【99.73】</v>
      </c>
      <c r="CB6" s="21">
        <f>IF(CB7="",NA(),CB7)</f>
        <v>150</v>
      </c>
      <c r="CC6" s="21">
        <f t="shared" ref="CC6:CK6" si="9">IF(CC7="",NA(),CC7)</f>
        <v>150</v>
      </c>
      <c r="CD6" s="21">
        <f t="shared" si="9"/>
        <v>150</v>
      </c>
      <c r="CE6" s="21">
        <f t="shared" si="9"/>
        <v>150</v>
      </c>
      <c r="CF6" s="21">
        <f t="shared" si="9"/>
        <v>153.88</v>
      </c>
      <c r="CG6" s="21">
        <f t="shared" si="9"/>
        <v>194.31</v>
      </c>
      <c r="CH6" s="21">
        <f t="shared" si="9"/>
        <v>190.99</v>
      </c>
      <c r="CI6" s="21">
        <f t="shared" si="9"/>
        <v>187.55</v>
      </c>
      <c r="CJ6" s="21">
        <f t="shared" si="9"/>
        <v>186.3</v>
      </c>
      <c r="CK6" s="21">
        <f t="shared" si="9"/>
        <v>188.38</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53.5</v>
      </c>
      <c r="CS6" s="21">
        <f t="shared" si="10"/>
        <v>52.58</v>
      </c>
      <c r="CT6" s="21">
        <f t="shared" si="10"/>
        <v>50.94</v>
      </c>
      <c r="CU6" s="21">
        <f t="shared" si="10"/>
        <v>50.53</v>
      </c>
      <c r="CV6" s="21">
        <f t="shared" si="10"/>
        <v>51.42</v>
      </c>
      <c r="CW6" s="20" t="str">
        <f>IF(CW7="","",IF(CW7="-","【-】","【"&amp;SUBSTITUTE(TEXT(CW7,"#,##0.00"),"-","△")&amp;"】"))</f>
        <v>【59.99】</v>
      </c>
      <c r="CX6" s="21">
        <f>IF(CX7="",NA(),CX7)</f>
        <v>81.790000000000006</v>
      </c>
      <c r="CY6" s="21">
        <f t="shared" ref="CY6:DG6" si="11">IF(CY7="",NA(),CY7)</f>
        <v>78.56</v>
      </c>
      <c r="CZ6" s="21">
        <f t="shared" si="11"/>
        <v>83.13</v>
      </c>
      <c r="DA6" s="21">
        <f t="shared" si="11"/>
        <v>83.08</v>
      </c>
      <c r="DB6" s="21">
        <f t="shared" si="11"/>
        <v>84.08</v>
      </c>
      <c r="DC6" s="21">
        <f t="shared" si="11"/>
        <v>83.51</v>
      </c>
      <c r="DD6" s="21">
        <f t="shared" si="11"/>
        <v>83.02</v>
      </c>
      <c r="DE6" s="21">
        <f t="shared" si="11"/>
        <v>82.55</v>
      </c>
      <c r="DF6" s="21">
        <f t="shared" si="11"/>
        <v>82.08</v>
      </c>
      <c r="DG6" s="21">
        <f t="shared" si="11"/>
        <v>81.34</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1">
        <f t="shared" si="14"/>
        <v>0.28000000000000003</v>
      </c>
      <c r="EI6" s="21">
        <f t="shared" si="14"/>
        <v>0.56999999999999995</v>
      </c>
      <c r="EJ6" s="21">
        <f t="shared" si="14"/>
        <v>0.16</v>
      </c>
      <c r="EK6" s="21">
        <f t="shared" si="14"/>
        <v>0.13</v>
      </c>
      <c r="EL6" s="21">
        <f t="shared" si="14"/>
        <v>0.15</v>
      </c>
      <c r="EM6" s="21">
        <f t="shared" si="14"/>
        <v>1.65</v>
      </c>
      <c r="EN6" s="21">
        <f t="shared" si="14"/>
        <v>0.14000000000000001</v>
      </c>
      <c r="EO6" s="20" t="str">
        <f>IF(EO7="","",IF(EO7="-","【-】","【"&amp;SUBSTITUTE(TEXT(EO7,"#,##0.00"),"-","△")&amp;"】"))</f>
        <v>【0.24】</v>
      </c>
    </row>
    <row r="7" spans="1:145" s="22" customFormat="1" x14ac:dyDescent="0.25">
      <c r="A7" s="14"/>
      <c r="B7" s="23">
        <v>2021</v>
      </c>
      <c r="C7" s="23">
        <v>233617</v>
      </c>
      <c r="D7" s="23">
        <v>47</v>
      </c>
      <c r="E7" s="23">
        <v>17</v>
      </c>
      <c r="F7" s="23">
        <v>1</v>
      </c>
      <c r="G7" s="23">
        <v>0</v>
      </c>
      <c r="H7" s="23" t="s">
        <v>98</v>
      </c>
      <c r="I7" s="23" t="s">
        <v>99</v>
      </c>
      <c r="J7" s="23" t="s">
        <v>100</v>
      </c>
      <c r="K7" s="23" t="s">
        <v>101</v>
      </c>
      <c r="L7" s="23" t="s">
        <v>102</v>
      </c>
      <c r="M7" s="23" t="s">
        <v>103</v>
      </c>
      <c r="N7" s="24" t="s">
        <v>104</v>
      </c>
      <c r="O7" s="24" t="s">
        <v>105</v>
      </c>
      <c r="P7" s="24">
        <v>96.16</v>
      </c>
      <c r="Q7" s="24">
        <v>73.67</v>
      </c>
      <c r="R7" s="24">
        <v>1929</v>
      </c>
      <c r="S7" s="24">
        <v>24282</v>
      </c>
      <c r="T7" s="24">
        <v>13.61</v>
      </c>
      <c r="U7" s="24">
        <v>1784.13</v>
      </c>
      <c r="V7" s="24">
        <v>23295</v>
      </c>
      <c r="W7" s="24">
        <v>6.33</v>
      </c>
      <c r="X7" s="24">
        <v>3680.09</v>
      </c>
      <c r="Y7" s="24">
        <v>94.3</v>
      </c>
      <c r="Z7" s="24">
        <v>93.8</v>
      </c>
      <c r="AA7" s="24">
        <v>94.48</v>
      </c>
      <c r="AB7" s="24">
        <v>98.3</v>
      </c>
      <c r="AC7" s="24">
        <v>95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330.92</v>
      </c>
      <c r="BG7" s="24">
        <v>322.70999999999998</v>
      </c>
      <c r="BH7" s="24">
        <v>394.42</v>
      </c>
      <c r="BI7" s="24">
        <v>209.18</v>
      </c>
      <c r="BJ7" s="24">
        <v>220.26</v>
      </c>
      <c r="BK7" s="24">
        <v>966.33</v>
      </c>
      <c r="BL7" s="24">
        <v>958.81</v>
      </c>
      <c r="BM7" s="24">
        <v>1001.3</v>
      </c>
      <c r="BN7" s="24">
        <v>1050.51</v>
      </c>
      <c r="BO7" s="24">
        <v>1102.01</v>
      </c>
      <c r="BP7" s="24">
        <v>669.11</v>
      </c>
      <c r="BQ7" s="24">
        <v>85.75</v>
      </c>
      <c r="BR7" s="24">
        <v>88.01</v>
      </c>
      <c r="BS7" s="24">
        <v>90.27</v>
      </c>
      <c r="BT7" s="24">
        <v>81</v>
      </c>
      <c r="BU7" s="24">
        <v>88.58</v>
      </c>
      <c r="BV7" s="24">
        <v>81.739999999999995</v>
      </c>
      <c r="BW7" s="24">
        <v>82.88</v>
      </c>
      <c r="BX7" s="24">
        <v>81.88</v>
      </c>
      <c r="BY7" s="24">
        <v>82.65</v>
      </c>
      <c r="BZ7" s="24">
        <v>82.55</v>
      </c>
      <c r="CA7" s="24">
        <v>99.73</v>
      </c>
      <c r="CB7" s="24">
        <v>150</v>
      </c>
      <c r="CC7" s="24">
        <v>150</v>
      </c>
      <c r="CD7" s="24">
        <v>150</v>
      </c>
      <c r="CE7" s="24">
        <v>150</v>
      </c>
      <c r="CF7" s="24">
        <v>153.88</v>
      </c>
      <c r="CG7" s="24">
        <v>194.31</v>
      </c>
      <c r="CH7" s="24">
        <v>190.99</v>
      </c>
      <c r="CI7" s="24">
        <v>187.55</v>
      </c>
      <c r="CJ7" s="24">
        <v>186.3</v>
      </c>
      <c r="CK7" s="24">
        <v>188.38</v>
      </c>
      <c r="CL7" s="24">
        <v>134.97999999999999</v>
      </c>
      <c r="CM7" s="24" t="s">
        <v>104</v>
      </c>
      <c r="CN7" s="24" t="s">
        <v>104</v>
      </c>
      <c r="CO7" s="24" t="s">
        <v>104</v>
      </c>
      <c r="CP7" s="24" t="s">
        <v>104</v>
      </c>
      <c r="CQ7" s="24" t="s">
        <v>104</v>
      </c>
      <c r="CR7" s="24">
        <v>53.5</v>
      </c>
      <c r="CS7" s="24">
        <v>52.58</v>
      </c>
      <c r="CT7" s="24">
        <v>50.94</v>
      </c>
      <c r="CU7" s="24">
        <v>50.53</v>
      </c>
      <c r="CV7" s="24">
        <v>51.42</v>
      </c>
      <c r="CW7" s="24">
        <v>59.99</v>
      </c>
      <c r="CX7" s="24">
        <v>81.790000000000006</v>
      </c>
      <c r="CY7" s="24">
        <v>78.56</v>
      </c>
      <c r="CZ7" s="24">
        <v>83.13</v>
      </c>
      <c r="DA7" s="24">
        <v>83.08</v>
      </c>
      <c r="DB7" s="24">
        <v>84.08</v>
      </c>
      <c r="DC7" s="24">
        <v>83.51</v>
      </c>
      <c r="DD7" s="24">
        <v>83.02</v>
      </c>
      <c r="DE7" s="24">
        <v>82.55</v>
      </c>
      <c r="DF7" s="24">
        <v>82.08</v>
      </c>
      <c r="DG7" s="24">
        <v>81.34</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0.28000000000000003</v>
      </c>
      <c r="EI7" s="24">
        <v>0.56999999999999995</v>
      </c>
      <c r="EJ7" s="24">
        <v>0.16</v>
      </c>
      <c r="EK7" s="24">
        <v>0.13</v>
      </c>
      <c r="EL7" s="24">
        <v>0.15</v>
      </c>
      <c r="EM7" s="24">
        <v>1.65</v>
      </c>
      <c r="EN7" s="24">
        <v>0.14000000000000001</v>
      </c>
      <c r="EO7" s="24">
        <v>0.24</v>
      </c>
    </row>
    <row r="8" spans="1:145"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5">
      <c r="B11">
        <v>4</v>
      </c>
      <c r="C11">
        <v>3</v>
      </c>
      <c r="D11">
        <v>2</v>
      </c>
      <c r="E11">
        <v>1</v>
      </c>
      <c r="F11">
        <v>0</v>
      </c>
      <c r="G11" t="s">
        <v>111</v>
      </c>
    </row>
    <row r="12" spans="1:145" x14ac:dyDescent="0.25">
      <c r="B12">
        <v>1</v>
      </c>
      <c r="C12">
        <v>1</v>
      </c>
      <c r="D12">
        <v>1</v>
      </c>
      <c r="E12">
        <v>2</v>
      </c>
      <c r="F12">
        <v>3</v>
      </c>
      <c r="G12" t="s">
        <v>112</v>
      </c>
    </row>
    <row r="13" spans="1:145" x14ac:dyDescent="0.2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dcterms:created xsi:type="dcterms:W3CDTF">2023-01-12T23:53:36Z</dcterms:created>
  <dcterms:modified xsi:type="dcterms:W3CDTF">2023-01-26T03:04:44Z</dcterms:modified>
  <cp:category/>
</cp:coreProperties>
</file>