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42_扶桑町\"/>
    </mc:Choice>
  </mc:AlternateContent>
  <xr:revisionPtr revIDLastSave="0" documentId="13_ncr:1_{654BC23D-2E32-4583-A306-F7961A1690D8}" xr6:coauthVersionLast="47" xr6:coauthVersionMax="47" xr10:uidLastSave="{00000000-0000-0000-0000-000000000000}"/>
  <workbookProtection workbookAlgorithmName="SHA-512" workbookHashValue="jaEF/FnfaaOd0OZR2O5Gm9rMZn6Bdc24WWOveKedHn4zqM1nJCR5RFpG+Uv5OmqS3KEEVbGapn2A6T6I1PMjpA==" workbookSaltValue="QZOlN2cx+oUIa6VQpBLqJA=="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F85" i="4"/>
  <c r="BB10" i="4"/>
  <c r="AD10" i="4"/>
  <c r="P10" i="4"/>
  <c r="B10" i="4"/>
  <c r="AL8" i="4"/>
  <c r="W8" i="4"/>
  <c r="I8" i="4"/>
  <c r="B6" i="4"/>
</calcChain>
</file>

<file path=xl/sharedStrings.xml><?xml version="1.0" encoding="utf-8"?>
<sst xmlns="http://schemas.openxmlformats.org/spreadsheetml/2006/main" count="278" uniqueCount="118">
  <si>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</si>
  <si>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</si>
  <si>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</si>
  <si>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</si>
  <si>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</si>
  <si>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</si>
  <si>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</si>
  <si>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</si>
  <si>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</si>
  <si>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</si>
  <si>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</si>
  <si>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</si>
  <si>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</si>
  <si>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</si>
  <si>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</si>
  <si>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</si>
  <si>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</si>
  <si>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</si>
  <si>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</si>
  <si>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</si>
  <si>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</si>
  <si>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</si>
  <si>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</si>
  <si>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</si>
  <si>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</si>
  <si>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</si>
  <si>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</si>
  <si>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</si>
  <si>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</si>
  <si>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</si>
  <si>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</si>
  <si>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</si>
  <si>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</si>
  <si>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</si>
  <si>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</si>
  <si>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</si>
  <si>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</si>
  <si>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</si>
  <si>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</si>
  <si>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</si>
  <si>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</si>
  <si>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</si>
  <si>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</si>
  <si>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</si>
  <si>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</si>
  <si>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</si>
  <si>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</si>
  <si>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</si>
  <si>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</si>
  <si>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</si>
  <si>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</si>
  <si>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</si>
  <si>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</si>
  <si>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</si>
  <si>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</si>
  <si>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</si>
  <si>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</si>
  <si>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</si>
  <si>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</si>
  <si>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</si>
  <si>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</si>
  <si>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</si>
  <si>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</si>
  <si>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</si>
  <si>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</si>
  <si>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</si>
  <si>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</si>
  <si>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</si>
  <si>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</si>
  <si>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</si>
  <si>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</si>
  <si>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</si>
  <si>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</si>
  <si>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</si>
  <si>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</si>
  <si>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</si>
  <si>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</si>
  <si>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</si>
  <si>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</si>
  <si>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</si>
  <si>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</si>
  <si>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</si>
  <si>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</si>
  <si>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</si>
  <si>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</si>
  <si>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</si>
  <si>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</si>
  <si>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</si>
  <si>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</si>
  <si>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</si>
  <si>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</si>
  <si>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</si>
  <si>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</si>
  <si>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</si>
  <si>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</si>
  <si>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</si>
  <si>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扶桑町</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</si>
  <si>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</si>
  <si>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</si>
  <si>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</si>
  <si>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</si>
  <si>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</si>
  <si>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</si>
  <si>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</si>
  <si>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</si>
  <si>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</si>
  <si>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</si>
  <si>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</si>
  <si>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</si>
  <si>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</si>
  <si>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</si>
  <si>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</si>
  <si>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</si>
  <si>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</si>
  <si>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</si>
  <si>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①平成11年度から管渠の整備に着手しており、比較的新しい資産であるため、低い水準となっております。
</t>
  </si>
  <si>
    <t>　令和元年度より地方公営企業法を一部適用しております。
　①②令和元年度は、使用料収入が見込みを下回ったことにより赤字となりました。令和２年度、令和３年度は適切に使用料収入を見込み、赤字を解消することができましたが下記経費回収率の欄でも触れているように使用料収入で汚水処理費を賄えていないのが現状です。
　③流動比率は、100％に近い数値で推移しているものの、建設改良費等に充てられた企業債の償還金が流動負債に含まれるため、100％に達していない状況です。引き続き、資金管理を注視していきます。
　④企業債残高対事業規模比率は類似団体の平均に比べ低い水準となっています。現状においては、未普及解消に向け整備を進めている段階にあり、企業債残高が増加していく見込みのため、適切な借入・償還のもと事業を進めていきます。
　⑤経費回収率が100％を下回っており、使用料収入で汚水処理費を賄うことができず、不足分として一般会計からの繰入金を充当している状況です。今後使用料水準の適正化に向けた使用料体系の見直しに取り組みます。
　⑥汚水処理原価については、類似団体の平均に比べ低い水準となっており、過度に高い水準ではないと考えます。
　⑧水洗化率は、約69％と類似団体を上回るものの、全国平均を大きく下回っており、使用料収入が不足する原因となっています。水洗化率の改善に向け、未接続世帯に対し広報誌による接続ＰＲや戸別訪問による接続勧奨等を実施していきます。</t>
    <rPh sb="72" eb="74">
      <t>レイワ</t>
    </rPh>
    <rPh sb="75" eb="77">
      <t>ネンド</t>
    </rPh>
    <rPh sb="154" eb="156">
      <t>リュウドウ</t>
    </rPh>
    <rPh sb="156" eb="158">
      <t>ヒリツ</t>
    </rPh>
    <rPh sb="165" eb="166">
      <t>チカ</t>
    </rPh>
    <rPh sb="167" eb="169">
      <t>スウチ</t>
    </rPh>
    <rPh sb="170" eb="172">
      <t>スイイ</t>
    </rPh>
    <rPh sb="196" eb="198">
      <t>ショウカン</t>
    </rPh>
    <rPh sb="198" eb="199">
      <t>キン</t>
    </rPh>
    <rPh sb="200" eb="204">
      <t>リュウドウフサイ</t>
    </rPh>
    <rPh sb="217" eb="218">
      <t>タッ</t>
    </rPh>
    <rPh sb="223" eb="225">
      <t>ジョウキョウ</t>
    </rPh>
    <rPh sb="228" eb="229">
      <t>ヒ</t>
    </rPh>
    <rPh sb="230" eb="231">
      <t>ツヅ</t>
    </rPh>
    <rPh sb="525" eb="527">
      <t>ルイジ</t>
    </rPh>
    <rPh sb="527" eb="529">
      <t>ダンタイ</t>
    </rPh>
    <rPh sb="530" eb="532">
      <t>ウワマワ</t>
    </rPh>
    <phoneticPr fontId="4"/>
  </si>
  <si>
    <t xml:space="preserve"> 一般会計からの繰入金に依存した厳しい経営状況となっています。水洗化率の向上による使用料収入の増加と、使用料水準の適正化に向けた使用料体系の見直しが今後の課題です。
　また、令和元年度に地方公営企業法を一部適用し、令和2年度に経営戦略を策定しており、令和6年度に改定を予定しています。将来にわたって安定した事業を継続できるよう経営状況をより明確に把握し、経営の健全化を図っていきます。</t>
    <rPh sb="125" eb="127">
      <t>レイワ</t>
    </rPh>
    <rPh sb="128" eb="130">
      <t>ネンド</t>
    </rPh>
    <rPh sb="131" eb="133">
      <t>カイテイ</t>
    </rPh>
    <rPh sb="134" eb="13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</si>
</sst>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9EE-4A5B-B043-3A976DDA66B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7.0000000000000007E-2</c:v>
                </c:pt>
                <c:pt idx="3">
                  <c:v>0.03</c:v>
                </c:pt>
                <c:pt idx="4">
                  <c:v>0.05</c:v>
                </c:pt>
              </c:numCache>
            </c:numRef>
          </c:val>
          <c:smooth val="0"/>
          <c:extLst>
            <c:ext xmlns:c16="http://schemas.microsoft.com/office/drawing/2014/chart" uri="{C3380CC4-5D6E-409C-BE32-E72D297353CC}">
              <c16:uniqueId val="{00000001-69EE-4A5B-B043-3A976DDA66B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DE-41D5-A389-6652A3B918E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41.81</c:v>
                </c:pt>
                <c:pt idx="3">
                  <c:v>44.35</c:v>
                </c:pt>
                <c:pt idx="4">
                  <c:v>45.46</c:v>
                </c:pt>
              </c:numCache>
            </c:numRef>
          </c:val>
          <c:smooth val="0"/>
          <c:extLst>
            <c:ext xmlns:c16="http://schemas.microsoft.com/office/drawing/2014/chart" uri="{C3380CC4-5D6E-409C-BE32-E72D297353CC}">
              <c16:uniqueId val="{00000001-80DE-41D5-A389-6652A3B918E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67.36</c:v>
                </c:pt>
                <c:pt idx="3">
                  <c:v>67.489999999999995</c:v>
                </c:pt>
                <c:pt idx="4">
                  <c:v>69.040000000000006</c:v>
                </c:pt>
              </c:numCache>
            </c:numRef>
          </c:val>
          <c:extLst>
            <c:ext xmlns:c16="http://schemas.microsoft.com/office/drawing/2014/chart" uri="{C3380CC4-5D6E-409C-BE32-E72D297353CC}">
              <c16:uniqueId val="{00000000-E006-4329-8465-6FFE6D7DC8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63.54</c:v>
                </c:pt>
                <c:pt idx="3">
                  <c:v>63.65</c:v>
                </c:pt>
                <c:pt idx="4">
                  <c:v>62.48</c:v>
                </c:pt>
              </c:numCache>
            </c:numRef>
          </c:val>
          <c:smooth val="0"/>
          <c:extLst>
            <c:ext xmlns:c16="http://schemas.microsoft.com/office/drawing/2014/chart" uri="{C3380CC4-5D6E-409C-BE32-E72D297353CC}">
              <c16:uniqueId val="{00000001-E006-4329-8465-6FFE6D7DC8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97.07</c:v>
                </c:pt>
                <c:pt idx="3">
                  <c:v>102.38</c:v>
                </c:pt>
                <c:pt idx="4">
                  <c:v>103.5</c:v>
                </c:pt>
              </c:numCache>
            </c:numRef>
          </c:val>
          <c:extLst>
            <c:ext xmlns:c16="http://schemas.microsoft.com/office/drawing/2014/chart" uri="{C3380CC4-5D6E-409C-BE32-E72D297353CC}">
              <c16:uniqueId val="{00000000-63D1-452E-ADBF-5142021E3DB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101.29</c:v>
                </c:pt>
                <c:pt idx="3">
                  <c:v>105.2</c:v>
                </c:pt>
                <c:pt idx="4">
                  <c:v>102.6</c:v>
                </c:pt>
              </c:numCache>
            </c:numRef>
          </c:val>
          <c:smooth val="0"/>
          <c:extLst>
            <c:ext xmlns:c16="http://schemas.microsoft.com/office/drawing/2014/chart" uri="{C3380CC4-5D6E-409C-BE32-E72D297353CC}">
              <c16:uniqueId val="{00000001-63D1-452E-ADBF-5142021E3DB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2.48</c:v>
                </c:pt>
                <c:pt idx="3">
                  <c:v>4.72</c:v>
                </c:pt>
                <c:pt idx="4">
                  <c:v>6.8</c:v>
                </c:pt>
              </c:numCache>
            </c:numRef>
          </c:val>
          <c:extLst>
            <c:ext xmlns:c16="http://schemas.microsoft.com/office/drawing/2014/chart" uri="{C3380CC4-5D6E-409C-BE32-E72D297353CC}">
              <c16:uniqueId val="{00000000-33BD-4CB9-9DAD-CA9A689E87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4.83</c:v>
                </c:pt>
                <c:pt idx="3">
                  <c:v>6.42</c:v>
                </c:pt>
                <c:pt idx="4">
                  <c:v>8.2799999999999994</c:v>
                </c:pt>
              </c:numCache>
            </c:numRef>
          </c:val>
          <c:smooth val="0"/>
          <c:extLst>
            <c:ext xmlns:c16="http://schemas.microsoft.com/office/drawing/2014/chart" uri="{C3380CC4-5D6E-409C-BE32-E72D297353CC}">
              <c16:uniqueId val="{00000001-33BD-4CB9-9DAD-CA9A689E87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8F8-493D-9F65-09C1676F1C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8F8-493D-9F65-09C1676F1C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1.1399999999999999</c:v>
                </c:pt>
                <c:pt idx="3" formatCode="#,##0.00;&quot;△&quot;#,##0.00">
                  <c:v>0</c:v>
                </c:pt>
                <c:pt idx="4" formatCode="#,##0.00;&quot;△&quot;#,##0.00">
                  <c:v>0</c:v>
                </c:pt>
              </c:numCache>
            </c:numRef>
          </c:val>
          <c:extLst>
            <c:ext xmlns:c16="http://schemas.microsoft.com/office/drawing/2014/chart" uri="{C3380CC4-5D6E-409C-BE32-E72D297353CC}">
              <c16:uniqueId val="{00000000-38EF-4D79-944D-8082A75F073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46.03</c:v>
                </c:pt>
                <c:pt idx="3">
                  <c:v>47.88</c:v>
                </c:pt>
                <c:pt idx="4">
                  <c:v>55.31</c:v>
                </c:pt>
              </c:numCache>
            </c:numRef>
          </c:val>
          <c:smooth val="0"/>
          <c:extLst>
            <c:ext xmlns:c16="http://schemas.microsoft.com/office/drawing/2014/chart" uri="{C3380CC4-5D6E-409C-BE32-E72D297353CC}">
              <c16:uniqueId val="{00000001-38EF-4D79-944D-8082A75F073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97.94</c:v>
                </c:pt>
                <c:pt idx="3">
                  <c:v>92.81</c:v>
                </c:pt>
                <c:pt idx="4">
                  <c:v>96.38</c:v>
                </c:pt>
              </c:numCache>
            </c:numRef>
          </c:val>
          <c:extLst>
            <c:ext xmlns:c16="http://schemas.microsoft.com/office/drawing/2014/chart" uri="{C3380CC4-5D6E-409C-BE32-E72D297353CC}">
              <c16:uniqueId val="{00000000-DD1C-43E1-8583-C2546B86E1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159.65</c:v>
                </c:pt>
                <c:pt idx="3">
                  <c:v>151.49</c:v>
                </c:pt>
                <c:pt idx="4">
                  <c:v>123.63</c:v>
                </c:pt>
              </c:numCache>
            </c:numRef>
          </c:val>
          <c:smooth val="0"/>
          <c:extLst>
            <c:ext xmlns:c16="http://schemas.microsoft.com/office/drawing/2014/chart" uri="{C3380CC4-5D6E-409C-BE32-E72D297353CC}">
              <c16:uniqueId val="{00000001-DD1C-43E1-8583-C2546B86E1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1232.67</c:v>
                </c:pt>
                <c:pt idx="3">
                  <c:v>1088.53</c:v>
                </c:pt>
                <c:pt idx="4">
                  <c:v>1040.18</c:v>
                </c:pt>
              </c:numCache>
            </c:numRef>
          </c:val>
          <c:extLst>
            <c:ext xmlns:c16="http://schemas.microsoft.com/office/drawing/2014/chart" uri="{C3380CC4-5D6E-409C-BE32-E72D297353CC}">
              <c16:uniqueId val="{00000000-9D3C-44C6-8A06-9131463C307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2154.8200000000002</c:v>
                </c:pt>
                <c:pt idx="3">
                  <c:v>2103.92</c:v>
                </c:pt>
                <c:pt idx="4">
                  <c:v>2411.29</c:v>
                </c:pt>
              </c:numCache>
            </c:numRef>
          </c:val>
          <c:smooth val="0"/>
          <c:extLst>
            <c:ext xmlns:c16="http://schemas.microsoft.com/office/drawing/2014/chart" uri="{C3380CC4-5D6E-409C-BE32-E72D297353CC}">
              <c16:uniqueId val="{00000001-9D3C-44C6-8A06-9131463C307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67.459999999999994</c:v>
                </c:pt>
                <c:pt idx="3">
                  <c:v>66.63</c:v>
                </c:pt>
                <c:pt idx="4">
                  <c:v>65.69</c:v>
                </c:pt>
              </c:numCache>
            </c:numRef>
          </c:val>
          <c:extLst>
            <c:ext xmlns:c16="http://schemas.microsoft.com/office/drawing/2014/chart" uri="{C3380CC4-5D6E-409C-BE32-E72D297353CC}">
              <c16:uniqueId val="{00000000-20F3-4E73-AD2F-8469404D76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73.63</c:v>
                </c:pt>
                <c:pt idx="3">
                  <c:v>83.47</c:v>
                </c:pt>
                <c:pt idx="4">
                  <c:v>79.77</c:v>
                </c:pt>
              </c:numCache>
            </c:numRef>
          </c:val>
          <c:smooth val="0"/>
          <c:extLst>
            <c:ext xmlns:c16="http://schemas.microsoft.com/office/drawing/2014/chart" uri="{C3380CC4-5D6E-409C-BE32-E72D297353CC}">
              <c16:uniqueId val="{00000001-20F3-4E73-AD2F-8469404D76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150.35</c:v>
                </c:pt>
                <c:pt idx="3">
                  <c:v>150.12</c:v>
                </c:pt>
                <c:pt idx="4">
                  <c:v>150.13</c:v>
                </c:pt>
              </c:numCache>
            </c:numRef>
          </c:val>
          <c:extLst>
            <c:ext xmlns:c16="http://schemas.microsoft.com/office/drawing/2014/chart" uri="{C3380CC4-5D6E-409C-BE32-E72D297353CC}">
              <c16:uniqueId val="{00000000-C093-4C30-B4BB-5CD026DB37B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193.18</c:v>
                </c:pt>
                <c:pt idx="3">
                  <c:v>171.43</c:v>
                </c:pt>
                <c:pt idx="4">
                  <c:v>181.45</c:v>
                </c:pt>
              </c:numCache>
            </c:numRef>
          </c:val>
          <c:smooth val="0"/>
          <c:extLst>
            <c:ext xmlns:c16="http://schemas.microsoft.com/office/drawing/2014/chart" uri="{C3380CC4-5D6E-409C-BE32-E72D297353CC}">
              <c16:uniqueId val="{00000001-C093-4C30-B4BB-5CD026DB37B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愛知県　扶桑町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Cb3</v>
      </c>
      <c r="X8" s="71"/>
      <c r="Y8" s="71"/>
      <c r="Z8" s="71"/>
      <c r="AA8" s="71"/>
      <c r="AB8" s="71"/>
      <c r="AC8" s="71"/>
      <c r="AD8" s="72" t="str">
        <f>データ!$M$6</f>
        <v>非設置</v>
      </c>
      <c r="AE8" s="72"/>
      <c r="AF8" s="72"/>
      <c r="AG8" s="72"/>
      <c r="AH8" s="72"/>
      <c r="AI8" s="72"/>
      <c r="AJ8" s="72"/>
      <c r="AK8" s="3"/>
      <c r="AL8" s="45">
        <f>データ!S6</f>
        <v>34999</v>
      </c>
      <c r="AM8" s="45"/>
      <c r="AN8" s="45"/>
      <c r="AO8" s="45"/>
      <c r="AP8" s="45"/>
      <c r="AQ8" s="45"/>
      <c r="AR8" s="45"/>
      <c r="AS8" s="45"/>
      <c r="AT8" s="46">
        <f>データ!T6</f>
        <v>11.19</v>
      </c>
      <c r="AU8" s="46"/>
      <c r="AV8" s="46"/>
      <c r="AW8" s="46"/>
      <c r="AX8" s="46"/>
      <c r="AY8" s="46"/>
      <c r="AZ8" s="46"/>
      <c r="BA8" s="46"/>
      <c r="BB8" s="46">
        <f>データ!U6</f>
        <v>3127.7</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62.91</v>
      </c>
      <c r="J10" s="46"/>
      <c r="K10" s="46"/>
      <c r="L10" s="46"/>
      <c r="M10" s="46"/>
      <c r="N10" s="46"/>
      <c r="O10" s="46"/>
      <c r="P10" s="46">
        <f>データ!P6</f>
        <v>48.53</v>
      </c>
      <c r="Q10" s="46"/>
      <c r="R10" s="46"/>
      <c r="S10" s="46"/>
      <c r="T10" s="46"/>
      <c r="U10" s="46"/>
      <c r="V10" s="46"/>
      <c r="W10" s="46">
        <f>データ!Q6</f>
        <v>92.82</v>
      </c>
      <c r="X10" s="46"/>
      <c r="Y10" s="46"/>
      <c r="Z10" s="46"/>
      <c r="AA10" s="46"/>
      <c r="AB10" s="46"/>
      <c r="AC10" s="46"/>
      <c r="AD10" s="45">
        <f>データ!R6</f>
        <v>1929</v>
      </c>
      <c r="AE10" s="45"/>
      <c r="AF10" s="45"/>
      <c r="AG10" s="45"/>
      <c r="AH10" s="45"/>
      <c r="AI10" s="45"/>
      <c r="AJ10" s="45"/>
      <c r="AK10" s="2"/>
      <c r="AL10" s="45">
        <f>データ!V6</f>
        <v>16965</v>
      </c>
      <c r="AM10" s="45"/>
      <c r="AN10" s="45"/>
      <c r="AO10" s="45"/>
      <c r="AP10" s="45"/>
      <c r="AQ10" s="45"/>
      <c r="AR10" s="45"/>
      <c r="AS10" s="45"/>
      <c r="AT10" s="46">
        <f>データ!W6</f>
        <v>2.62</v>
      </c>
      <c r="AU10" s="46"/>
      <c r="AV10" s="46"/>
      <c r="AW10" s="46"/>
      <c r="AX10" s="46"/>
      <c r="AY10" s="46"/>
      <c r="AZ10" s="46"/>
      <c r="BA10" s="46"/>
      <c r="BB10" s="46">
        <f>データ!X6</f>
        <v>6475.19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oXfXpKFPh0jacHr6uoUHbw58/cNaqGzwikRBO0fW/0Z1EFgFHmmyVBqcWYgCp15O5IvCyF5/HDB+lhxeED4dkQ==" saltValue="FQor4fbhboAkJcc+UsKT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233625</v>
      </c>
      <c r="D6" s="19">
        <f t="shared" si="3"/>
        <v>46</v>
      </c>
      <c r="E6" s="19">
        <f t="shared" si="3"/>
        <v>17</v>
      </c>
      <c r="F6" s="19">
        <f t="shared" si="3"/>
        <v>1</v>
      </c>
      <c r="G6" s="19">
        <f t="shared" si="3"/>
        <v>0</v>
      </c>
      <c r="H6" s="19" t="str">
        <f t="shared" si="3"/>
        <v>愛知県　扶桑町</v>
      </c>
      <c r="I6" s="19" t="str">
        <f t="shared" si="3"/>
        <v>法適用</v>
      </c>
      <c r="J6" s="19" t="str">
        <f t="shared" si="3"/>
        <v>下水道事業</v>
      </c>
      <c r="K6" s="19" t="str">
        <f t="shared" si="3"/>
        <v>公共下水道</v>
      </c>
      <c r="L6" s="19" t="str">
        <f t="shared" si="3"/>
        <v>Cb3</v>
      </c>
      <c r="M6" s="19" t="str">
        <f t="shared" si="3"/>
        <v>非設置</v>
      </c>
      <c r="N6" s="20" t="str">
        <f t="shared" si="3"/>
        <v>-</v>
      </c>
      <c r="O6" s="20">
        <f t="shared" si="3"/>
        <v>62.91</v>
      </c>
      <c r="P6" s="20">
        <f t="shared" si="3"/>
        <v>48.53</v>
      </c>
      <c r="Q6" s="20">
        <f t="shared" si="3"/>
        <v>92.82</v>
      </c>
      <c r="R6" s="20">
        <f t="shared" si="3"/>
        <v>1929</v>
      </c>
      <c r="S6" s="20">
        <f t="shared" si="3"/>
        <v>34999</v>
      </c>
      <c r="T6" s="20">
        <f t="shared" si="3"/>
        <v>11.19</v>
      </c>
      <c r="U6" s="20">
        <f t="shared" si="3"/>
        <v>3127.7</v>
      </c>
      <c r="V6" s="20">
        <f t="shared" si="3"/>
        <v>16965</v>
      </c>
      <c r="W6" s="20">
        <f t="shared" si="3"/>
        <v>2.62</v>
      </c>
      <c r="X6" s="20">
        <f t="shared" si="3"/>
        <v>6475.19</v>
      </c>
      <c r="Y6" s="21" t="str">
        <f>IF(Y7="",NA(),Y7)</f>
        <v>-</v>
      </c>
      <c r="Z6" s="21" t="str">
        <f t="shared" ref="Z6:AH6" si="4">IF(Z7="",NA(),Z7)</f>
        <v>-</v>
      </c>
      <c r="AA6" s="21">
        <f t="shared" si="4"/>
        <v>97.07</v>
      </c>
      <c r="AB6" s="21">
        <f t="shared" si="4"/>
        <v>102.38</v>
      </c>
      <c r="AC6" s="21">
        <f t="shared" si="4"/>
        <v>103.5</v>
      </c>
      <c r="AD6" s="21" t="str">
        <f t="shared" si="4"/>
        <v>-</v>
      </c>
      <c r="AE6" s="21" t="str">
        <f t="shared" si="4"/>
        <v>-</v>
      </c>
      <c r="AF6" s="21">
        <f t="shared" si="4"/>
        <v>101.29</v>
      </c>
      <c r="AG6" s="21">
        <f t="shared" si="4"/>
        <v>105.2</v>
      </c>
      <c r="AH6" s="21">
        <f t="shared" si="4"/>
        <v>102.6</v>
      </c>
      <c r="AI6" s="20" t="str">
        <f>IF(AI7="","",IF(AI7="-","【-】","【"&amp;SUBSTITUTE(TEXT(AI7,"#,##0.00"),"-","△")&amp;"】"))</f>
        <v>【107.02】</v>
      </c>
      <c r="AJ6" s="21" t="str">
        <f>IF(AJ7="",NA(),AJ7)</f>
        <v>-</v>
      </c>
      <c r="AK6" s="21" t="str">
        <f t="shared" ref="AK6:AS6" si="5">IF(AK7="",NA(),AK7)</f>
        <v>-</v>
      </c>
      <c r="AL6" s="21">
        <f t="shared" si="5"/>
        <v>1.1399999999999999</v>
      </c>
      <c r="AM6" s="20">
        <f t="shared" si="5"/>
        <v>0</v>
      </c>
      <c r="AN6" s="20">
        <f t="shared" si="5"/>
        <v>0</v>
      </c>
      <c r="AO6" s="21" t="str">
        <f t="shared" si="5"/>
        <v>-</v>
      </c>
      <c r="AP6" s="21" t="str">
        <f t="shared" si="5"/>
        <v>-</v>
      </c>
      <c r="AQ6" s="21">
        <f t="shared" si="5"/>
        <v>46.03</v>
      </c>
      <c r="AR6" s="21">
        <f t="shared" si="5"/>
        <v>47.88</v>
      </c>
      <c r="AS6" s="21">
        <f t="shared" si="5"/>
        <v>55.31</v>
      </c>
      <c r="AT6" s="20" t="str">
        <f>IF(AT7="","",IF(AT7="-","【-】","【"&amp;SUBSTITUTE(TEXT(AT7,"#,##0.00"),"-","△")&amp;"】"))</f>
        <v>【3.09】</v>
      </c>
      <c r="AU6" s="21" t="str">
        <f>IF(AU7="",NA(),AU7)</f>
        <v>-</v>
      </c>
      <c r="AV6" s="21" t="str">
        <f t="shared" ref="AV6:BD6" si="6">IF(AV7="",NA(),AV7)</f>
        <v>-</v>
      </c>
      <c r="AW6" s="21">
        <f t="shared" si="6"/>
        <v>97.94</v>
      </c>
      <c r="AX6" s="21">
        <f t="shared" si="6"/>
        <v>92.81</v>
      </c>
      <c r="AY6" s="21">
        <f t="shared" si="6"/>
        <v>96.38</v>
      </c>
      <c r="AZ6" s="21" t="str">
        <f t="shared" si="6"/>
        <v>-</v>
      </c>
      <c r="BA6" s="21" t="str">
        <f t="shared" si="6"/>
        <v>-</v>
      </c>
      <c r="BB6" s="21">
        <f t="shared" si="6"/>
        <v>159.65</v>
      </c>
      <c r="BC6" s="21">
        <f t="shared" si="6"/>
        <v>151.49</v>
      </c>
      <c r="BD6" s="21">
        <f t="shared" si="6"/>
        <v>123.63</v>
      </c>
      <c r="BE6" s="20" t="str">
        <f>IF(BE7="","",IF(BE7="-","【-】","【"&amp;SUBSTITUTE(TEXT(BE7,"#,##0.00"),"-","△")&amp;"】"))</f>
        <v>【71.39】</v>
      </c>
      <c r="BF6" s="21" t="str">
        <f>IF(BF7="",NA(),BF7)</f>
        <v>-</v>
      </c>
      <c r="BG6" s="21" t="str">
        <f t="shared" ref="BG6:BO6" si="7">IF(BG7="",NA(),BG7)</f>
        <v>-</v>
      </c>
      <c r="BH6" s="21">
        <f t="shared" si="7"/>
        <v>1232.67</v>
      </c>
      <c r="BI6" s="21">
        <f t="shared" si="7"/>
        <v>1088.53</v>
      </c>
      <c r="BJ6" s="21">
        <f t="shared" si="7"/>
        <v>1040.18</v>
      </c>
      <c r="BK6" s="21" t="str">
        <f t="shared" si="7"/>
        <v>-</v>
      </c>
      <c r="BL6" s="21" t="str">
        <f t="shared" si="7"/>
        <v>-</v>
      </c>
      <c r="BM6" s="21">
        <f t="shared" si="7"/>
        <v>2154.8200000000002</v>
      </c>
      <c r="BN6" s="21">
        <f t="shared" si="7"/>
        <v>2103.92</v>
      </c>
      <c r="BO6" s="21">
        <f t="shared" si="7"/>
        <v>2411.29</v>
      </c>
      <c r="BP6" s="20" t="str">
        <f>IF(BP7="","",IF(BP7="-","【-】","【"&amp;SUBSTITUTE(TEXT(BP7,"#,##0.00"),"-","△")&amp;"】"))</f>
        <v>【669.11】</v>
      </c>
      <c r="BQ6" s="21" t="str">
        <f>IF(BQ7="",NA(),BQ7)</f>
        <v>-</v>
      </c>
      <c r="BR6" s="21" t="str">
        <f t="shared" ref="BR6:BZ6" si="8">IF(BR7="",NA(),BR7)</f>
        <v>-</v>
      </c>
      <c r="BS6" s="21">
        <f t="shared" si="8"/>
        <v>67.459999999999994</v>
      </c>
      <c r="BT6" s="21">
        <f t="shared" si="8"/>
        <v>66.63</v>
      </c>
      <c r="BU6" s="21">
        <f t="shared" si="8"/>
        <v>65.69</v>
      </c>
      <c r="BV6" s="21" t="str">
        <f t="shared" si="8"/>
        <v>-</v>
      </c>
      <c r="BW6" s="21" t="str">
        <f t="shared" si="8"/>
        <v>-</v>
      </c>
      <c r="BX6" s="21">
        <f t="shared" si="8"/>
        <v>73.63</v>
      </c>
      <c r="BY6" s="21">
        <f t="shared" si="8"/>
        <v>83.47</v>
      </c>
      <c r="BZ6" s="21">
        <f t="shared" si="8"/>
        <v>79.77</v>
      </c>
      <c r="CA6" s="20" t="str">
        <f>IF(CA7="","",IF(CA7="-","【-】","【"&amp;SUBSTITUTE(TEXT(CA7,"#,##0.00"),"-","△")&amp;"】"))</f>
        <v>【99.73】</v>
      </c>
      <c r="CB6" s="21" t="str">
        <f>IF(CB7="",NA(),CB7)</f>
        <v>-</v>
      </c>
      <c r="CC6" s="21" t="str">
        <f t="shared" ref="CC6:CK6" si="9">IF(CC7="",NA(),CC7)</f>
        <v>-</v>
      </c>
      <c r="CD6" s="21">
        <f t="shared" si="9"/>
        <v>150.35</v>
      </c>
      <c r="CE6" s="21">
        <f t="shared" si="9"/>
        <v>150.12</v>
      </c>
      <c r="CF6" s="21">
        <f t="shared" si="9"/>
        <v>150.13</v>
      </c>
      <c r="CG6" s="21" t="str">
        <f t="shared" si="9"/>
        <v>-</v>
      </c>
      <c r="CH6" s="21" t="str">
        <f t="shared" si="9"/>
        <v>-</v>
      </c>
      <c r="CI6" s="21">
        <f t="shared" si="9"/>
        <v>193.18</v>
      </c>
      <c r="CJ6" s="21">
        <f t="shared" si="9"/>
        <v>171.43</v>
      </c>
      <c r="CK6" s="21">
        <f t="shared" si="9"/>
        <v>181.45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41.81</v>
      </c>
      <c r="CU6" s="21">
        <f t="shared" si="10"/>
        <v>44.35</v>
      </c>
      <c r="CV6" s="21">
        <f t="shared" si="10"/>
        <v>45.46</v>
      </c>
      <c r="CW6" s="20" t="str">
        <f>IF(CW7="","",IF(CW7="-","【-】","【"&amp;SUBSTITUTE(TEXT(CW7,"#,##0.00"),"-","△")&amp;"】"))</f>
        <v>【59.99】</v>
      </c>
      <c r="CX6" s="21" t="str">
        <f>IF(CX7="",NA(),CX7)</f>
        <v>-</v>
      </c>
      <c r="CY6" s="21" t="str">
        <f t="shared" ref="CY6:DG6" si="11">IF(CY7="",NA(),CY7)</f>
        <v>-</v>
      </c>
      <c r="CZ6" s="21">
        <f t="shared" si="11"/>
        <v>67.36</v>
      </c>
      <c r="DA6" s="21">
        <f t="shared" si="11"/>
        <v>67.489999999999995</v>
      </c>
      <c r="DB6" s="21">
        <f t="shared" si="11"/>
        <v>69.040000000000006</v>
      </c>
      <c r="DC6" s="21" t="str">
        <f t="shared" si="11"/>
        <v>-</v>
      </c>
      <c r="DD6" s="21" t="str">
        <f t="shared" si="11"/>
        <v>-</v>
      </c>
      <c r="DE6" s="21">
        <f t="shared" si="11"/>
        <v>63.54</v>
      </c>
      <c r="DF6" s="21">
        <f t="shared" si="11"/>
        <v>63.65</v>
      </c>
      <c r="DG6" s="21">
        <f t="shared" si="11"/>
        <v>62.48</v>
      </c>
      <c r="DH6" s="20" t="str">
        <f>IF(DH7="","",IF(DH7="-","【-】","【"&amp;SUBSTITUTE(TEXT(DH7,"#,##0.00"),"-","△")&amp;"】"))</f>
        <v>【95.72】</v>
      </c>
      <c r="DI6" s="21" t="str">
        <f>IF(DI7="",NA(),DI7)</f>
        <v>-</v>
      </c>
      <c r="DJ6" s="21" t="str">
        <f t="shared" ref="DJ6:DR6" si="12">IF(DJ7="",NA(),DJ7)</f>
        <v>-</v>
      </c>
      <c r="DK6" s="21">
        <f t="shared" si="12"/>
        <v>2.48</v>
      </c>
      <c r="DL6" s="21">
        <f t="shared" si="12"/>
        <v>4.72</v>
      </c>
      <c r="DM6" s="21">
        <f t="shared" si="12"/>
        <v>6.8</v>
      </c>
      <c r="DN6" s="21" t="str">
        <f t="shared" si="12"/>
        <v>-</v>
      </c>
      <c r="DO6" s="21" t="str">
        <f t="shared" si="12"/>
        <v>-</v>
      </c>
      <c r="DP6" s="21">
        <f t="shared" si="12"/>
        <v>4.83</v>
      </c>
      <c r="DQ6" s="21">
        <f t="shared" si="12"/>
        <v>6.42</v>
      </c>
      <c r="DR6" s="21">
        <f t="shared" si="12"/>
        <v>8.2799999999999994</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7.0000000000000007E-2</v>
      </c>
      <c r="EM6" s="21">
        <f t="shared" si="14"/>
        <v>0.03</v>
      </c>
      <c r="EN6" s="21">
        <f t="shared" si="14"/>
        <v>0.05</v>
      </c>
      <c r="EO6" s="20" t="str">
        <f>IF(EO7="","",IF(EO7="-","【-】","【"&amp;SUBSTITUTE(TEXT(EO7,"#,##0.00"),"-","△")&amp;"】"))</f>
        <v>【0.24】</v>
      </c>
    </row>
    <row r="7" spans="1:148" s="22" customFormat="1" x14ac:dyDescent="0.25">
      <c r="A7" s="14"/>
      <c r="B7" s="23">
        <v>2021</v>
      </c>
      <c r="C7" s="23">
        <v>233625</v>
      </c>
      <c r="D7" s="23">
        <v>46</v>
      </c>
      <c r="E7" s="23">
        <v>17</v>
      </c>
      <c r="F7" s="23">
        <v>1</v>
      </c>
      <c r="G7" s="23">
        <v>0</v>
      </c>
      <c r="H7" s="23" t="s">
        <v>96</v>
      </c>
      <c r="I7" s="23" t="s">
        <v>97</v>
      </c>
      <c r="J7" s="23" t="s">
        <v>98</v>
      </c>
      <c r="K7" s="23" t="s">
        <v>99</v>
      </c>
      <c r="L7" s="23" t="s">
        <v>100</v>
      </c>
      <c r="M7" s="23" t="s">
        <v>101</v>
      </c>
      <c r="N7" s="24" t="s">
        <v>102</v>
      </c>
      <c r="O7" s="24">
        <v>62.91</v>
      </c>
      <c r="P7" s="24">
        <v>48.53</v>
      </c>
      <c r="Q7" s="24">
        <v>92.82</v>
      </c>
      <c r="R7" s="24">
        <v>1929</v>
      </c>
      <c r="S7" s="24">
        <v>34999</v>
      </c>
      <c r="T7" s="24">
        <v>11.19</v>
      </c>
      <c r="U7" s="24">
        <v>3127.7</v>
      </c>
      <c r="V7" s="24">
        <v>16965</v>
      </c>
      <c r="W7" s="24">
        <v>2.62</v>
      </c>
      <c r="X7" s="24">
        <v>6475.19</v>
      </c>
      <c r="Y7" s="24" t="s">
        <v>102</v>
      </c>
      <c r="Z7" s="24" t="s">
        <v>102</v>
      </c>
      <c r="AA7" s="24">
        <v>97.07</v>
      </c>
      <c r="AB7" s="24">
        <v>102.38</v>
      </c>
      <c r="AC7" s="24">
        <v>103.5</v>
      </c>
      <c r="AD7" s="24" t="s">
        <v>102</v>
      </c>
      <c r="AE7" s="24" t="s">
        <v>102</v>
      </c>
      <c r="AF7" s="24">
        <v>101.29</v>
      </c>
      <c r="AG7" s="24">
        <v>105.2</v>
      </c>
      <c r="AH7" s="24">
        <v>102.6</v>
      </c>
      <c r="AI7" s="24">
        <v>107.02</v>
      </c>
      <c r="AJ7" s="24" t="s">
        <v>102</v>
      </c>
      <c r="AK7" s="24" t="s">
        <v>102</v>
      </c>
      <c r="AL7" s="24">
        <v>1.1399999999999999</v>
      </c>
      <c r="AM7" s="24">
        <v>0</v>
      </c>
      <c r="AN7" s="24">
        <v>0</v>
      </c>
      <c r="AO7" s="24" t="s">
        <v>102</v>
      </c>
      <c r="AP7" s="24" t="s">
        <v>102</v>
      </c>
      <c r="AQ7" s="24">
        <v>46.03</v>
      </c>
      <c r="AR7" s="24">
        <v>47.88</v>
      </c>
      <c r="AS7" s="24">
        <v>55.31</v>
      </c>
      <c r="AT7" s="24">
        <v>3.09</v>
      </c>
      <c r="AU7" s="24" t="s">
        <v>102</v>
      </c>
      <c r="AV7" s="24" t="s">
        <v>102</v>
      </c>
      <c r="AW7" s="24">
        <v>97.94</v>
      </c>
      <c r="AX7" s="24">
        <v>92.81</v>
      </c>
      <c r="AY7" s="24">
        <v>96.38</v>
      </c>
      <c r="AZ7" s="24" t="s">
        <v>102</v>
      </c>
      <c r="BA7" s="24" t="s">
        <v>102</v>
      </c>
      <c r="BB7" s="24">
        <v>159.65</v>
      </c>
      <c r="BC7" s="24">
        <v>151.49</v>
      </c>
      <c r="BD7" s="24">
        <v>123.63</v>
      </c>
      <c r="BE7" s="24">
        <v>71.39</v>
      </c>
      <c r="BF7" s="24" t="s">
        <v>102</v>
      </c>
      <c r="BG7" s="24" t="s">
        <v>102</v>
      </c>
      <c r="BH7" s="24">
        <v>1232.67</v>
      </c>
      <c r="BI7" s="24">
        <v>1088.53</v>
      </c>
      <c r="BJ7" s="24">
        <v>1040.18</v>
      </c>
      <c r="BK7" s="24" t="s">
        <v>102</v>
      </c>
      <c r="BL7" s="24" t="s">
        <v>102</v>
      </c>
      <c r="BM7" s="24">
        <v>2154.8200000000002</v>
      </c>
      <c r="BN7" s="24">
        <v>2103.92</v>
      </c>
      <c r="BO7" s="24">
        <v>2411.29</v>
      </c>
      <c r="BP7" s="24">
        <v>669.11</v>
      </c>
      <c r="BQ7" s="24" t="s">
        <v>102</v>
      </c>
      <c r="BR7" s="24" t="s">
        <v>102</v>
      </c>
      <c r="BS7" s="24">
        <v>67.459999999999994</v>
      </c>
      <c r="BT7" s="24">
        <v>66.63</v>
      </c>
      <c r="BU7" s="24">
        <v>65.69</v>
      </c>
      <c r="BV7" s="24" t="s">
        <v>102</v>
      </c>
      <c r="BW7" s="24" t="s">
        <v>102</v>
      </c>
      <c r="BX7" s="24">
        <v>73.63</v>
      </c>
      <c r="BY7" s="24">
        <v>83.47</v>
      </c>
      <c r="BZ7" s="24">
        <v>79.77</v>
      </c>
      <c r="CA7" s="24">
        <v>99.73</v>
      </c>
      <c r="CB7" s="24" t="s">
        <v>102</v>
      </c>
      <c r="CC7" s="24" t="s">
        <v>102</v>
      </c>
      <c r="CD7" s="24">
        <v>150.35</v>
      </c>
      <c r="CE7" s="24">
        <v>150.12</v>
      </c>
      <c r="CF7" s="24">
        <v>150.13</v>
      </c>
      <c r="CG7" s="24" t="s">
        <v>102</v>
      </c>
      <c r="CH7" s="24" t="s">
        <v>102</v>
      </c>
      <c r="CI7" s="24">
        <v>193.18</v>
      </c>
      <c r="CJ7" s="24">
        <v>171.43</v>
      </c>
      <c r="CK7" s="24">
        <v>181.45</v>
      </c>
      <c r="CL7" s="24">
        <v>134.97999999999999</v>
      </c>
      <c r="CM7" s="24" t="s">
        <v>102</v>
      </c>
      <c r="CN7" s="24" t="s">
        <v>102</v>
      </c>
      <c r="CO7" s="24" t="s">
        <v>102</v>
      </c>
      <c r="CP7" s="24" t="s">
        <v>102</v>
      </c>
      <c r="CQ7" s="24" t="s">
        <v>102</v>
      </c>
      <c r="CR7" s="24" t="s">
        <v>102</v>
      </c>
      <c r="CS7" s="24" t="s">
        <v>102</v>
      </c>
      <c r="CT7" s="24">
        <v>41.81</v>
      </c>
      <c r="CU7" s="24">
        <v>44.35</v>
      </c>
      <c r="CV7" s="24">
        <v>45.46</v>
      </c>
      <c r="CW7" s="24">
        <v>59.99</v>
      </c>
      <c r="CX7" s="24" t="s">
        <v>102</v>
      </c>
      <c r="CY7" s="24" t="s">
        <v>102</v>
      </c>
      <c r="CZ7" s="24">
        <v>67.36</v>
      </c>
      <c r="DA7" s="24">
        <v>67.489999999999995</v>
      </c>
      <c r="DB7" s="24">
        <v>69.040000000000006</v>
      </c>
      <c r="DC7" s="24" t="s">
        <v>102</v>
      </c>
      <c r="DD7" s="24" t="s">
        <v>102</v>
      </c>
      <c r="DE7" s="24">
        <v>63.54</v>
      </c>
      <c r="DF7" s="24">
        <v>63.65</v>
      </c>
      <c r="DG7" s="24">
        <v>62.48</v>
      </c>
      <c r="DH7" s="24">
        <v>95.72</v>
      </c>
      <c r="DI7" s="24" t="s">
        <v>102</v>
      </c>
      <c r="DJ7" s="24" t="s">
        <v>102</v>
      </c>
      <c r="DK7" s="24">
        <v>2.48</v>
      </c>
      <c r="DL7" s="24">
        <v>4.72</v>
      </c>
      <c r="DM7" s="24">
        <v>6.8</v>
      </c>
      <c r="DN7" s="24" t="s">
        <v>102</v>
      </c>
      <c r="DO7" s="24" t="s">
        <v>102</v>
      </c>
      <c r="DP7" s="24">
        <v>4.83</v>
      </c>
      <c r="DQ7" s="24">
        <v>6.42</v>
      </c>
      <c r="DR7" s="24">
        <v>8.2799999999999994</v>
      </c>
      <c r="DS7" s="24">
        <v>38.17</v>
      </c>
      <c r="DT7" s="24" t="s">
        <v>102</v>
      </c>
      <c r="DU7" s="24" t="s">
        <v>102</v>
      </c>
      <c r="DV7" s="24">
        <v>0</v>
      </c>
      <c r="DW7" s="24">
        <v>0</v>
      </c>
      <c r="DX7" s="24">
        <v>0</v>
      </c>
      <c r="DY7" s="24" t="s">
        <v>102</v>
      </c>
      <c r="DZ7" s="24" t="s">
        <v>102</v>
      </c>
      <c r="EA7" s="24">
        <v>0</v>
      </c>
      <c r="EB7" s="24">
        <v>0</v>
      </c>
      <c r="EC7" s="24">
        <v>0</v>
      </c>
      <c r="ED7" s="24">
        <v>6.54</v>
      </c>
      <c r="EE7" s="24" t="s">
        <v>102</v>
      </c>
      <c r="EF7" s="24" t="s">
        <v>102</v>
      </c>
      <c r="EG7" s="24">
        <v>0</v>
      </c>
      <c r="EH7" s="24">
        <v>0</v>
      </c>
      <c r="EI7" s="24">
        <v>0</v>
      </c>
      <c r="EJ7" s="24" t="s">
        <v>102</v>
      </c>
      <c r="EK7" s="24" t="s">
        <v>102</v>
      </c>
      <c r="EL7" s="24">
        <v>7.0000000000000007E-2</v>
      </c>
      <c r="EM7" s="24">
        <v>0.03</v>
      </c>
      <c r="EN7" s="24">
        <v>0.05</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2023-01-24T23:34:00Z</cp:lastPrinted>
  <dcterms:created xsi:type="dcterms:W3CDTF">2023-01-12T23:31:51Z</dcterms:created>
  <dcterms:modified xsi:type="dcterms:W3CDTF">2023-01-26T06:39:35Z</dcterms:modified>
  <cp:category/>
</cp:coreProperties>
</file>