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51_幸田町\下水道\"/>
    </mc:Choice>
  </mc:AlternateContent>
  <xr:revisionPtr revIDLastSave="0" documentId="13_ncr:1_{D6EF10C3-2CB2-4457-BA9D-65B90A874860}" xr6:coauthVersionLast="47" xr6:coauthVersionMax="47" xr10:uidLastSave="{00000000-0000-0000-0000-000000000000}"/>
  <workbookProtection workbookAlgorithmName="SHA-512" workbookHashValue="3In9kVIRyZx8SH+r37iN+RJFPWmChmpqnUz+BzTh6gs6cdxZYFnd+BxjCLqqLckRdTTdeSi9ODKjnwJH07Fsug==" workbookSaltValue="uEqHjBHaSKykXVFvPcBQM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P10" i="4" s="1"/>
  <c r="O6" i="5"/>
  <c r="I10" i="4" s="1"/>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G85" i="4"/>
  <c r="E85" i="4"/>
  <c r="BB10" i="4"/>
  <c r="AT10" i="4"/>
  <c r="AD10" i="4"/>
  <c r="B10" i="4"/>
  <c r="BB8" i="4"/>
  <c r="AT8" i="4"/>
  <c r="W8" i="4"/>
  <c r="P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<sst xmlns="http://schemas.openxmlformats.org/spreadsheetml/2006/main" count="278" uniqueCount="117">
  <si>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</si>
  <si>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</si>
  <si>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</si>
  <si>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</si>
  <si>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</si>
  <si>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</si>
  <si>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</si>
  <si>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</si>
  <si>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</si>
  <si>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</si>
  <si>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</si>
  <si>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</si>
  <si>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</si>
  <si>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</si>
  <si>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</si>
  <si>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</si>
  <si>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</si>
  <si>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</si>
  <si>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</si>
  <si>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</si>
  <si>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</si>
  <si>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</si>
  <si>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</si>
  <si>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</si>
  <si>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</si>
  <si>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</si>
  <si>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</si>
  <si>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</si>
  <si>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</si>
  <si>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</si>
  <si>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</si>
  <si>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</si>
  <si>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</si>
  <si>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</si>
  <si>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</si>
  <si>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</si>
  <si>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</si>
  <si>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</si>
  <si>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</si>
  <si>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</si>
  <si>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</si>
  <si>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</si>
  <si>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</si>
  <si>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</si>
  <si>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</si>
  <si>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</si>
  <si>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</si>
  <si>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</si>
  <si>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</si>
  <si>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</si>
  <si>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</si>
  <si>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</si>
  <si>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</si>
  <si>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</si>
  <si>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</si>
  <si>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</si>
  <si>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</si>
  <si>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</si>
  <si>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</si>
  <si>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</si>
  <si>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</si>
  <si>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</si>
  <si>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</si>
  <si>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</si>
  <si>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</si>
  <si>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</si>
  <si>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</si>
  <si>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</si>
  <si>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</si>
  <si>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</si>
  <si>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</si>
  <si>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</si>
  <si>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</si>
  <si>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</si>
  <si>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</si>
  <si>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</si>
  <si>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</si>
  <si>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</si>
  <si>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</si>
  <si>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</si>
  <si>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</si>
  <si>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</si>
  <si>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</si>
  <si>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</si>
  <si>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</si>
  <si>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</si>
  <si>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</si>
  <si>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</si>
  <si>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</si>
  <si>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</si>
  <si>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</si>
  <si>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</si>
  <si>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</si>
  <si>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</si>
  <si>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</si>
  <si>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</si>
  <si>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</si>
  <si>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</si>
  <si>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</si>
  <si>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</si>
  <si>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</si>
  <si>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</si>
  <si>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</si>
  <si>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</si>
  <si>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</si>
  <si>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</si>
  <si>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</si>
  <si>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</si>
  <si>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</si>
  <si>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</si>
  <si>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</si>
  <si>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</si>
  <si>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</si>
  <si>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</si>
  <si>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令和元年度より地方公営企業法を適用しました。
①経常収支比率については100%を上回っており、単年度収支が黒字であるため、今後も使用料収入等の増加に向け接続率の向上等健全な経営状態を維持していくことが必要と考えられます。
③流動比率については、下水道施設の建設に充てられた企業債の償還が大きいため類似団体より低くなっています。今後は、収入の確保や事業の効率化を進めていく必要があると考えられます。
④企業債残高対事業規模比率については、類似団体より低い水準となっています。また、新規の借入額が企業債の償還額を下回って推移しているため、今後は減少していくと思われます。
⑤経費回収率については、100％を下回っているため使用料収入等の増加に向け接続率の向上等経営改善が必要であると考えられます。
⑥汚水処理原価については、類似団体より僅かに上回っていますが汚水処理費の軽減に努めていきます。
⑧水洗化率については、類似団体を上回っていますが100％を目指し水洗化率の向上を図っていきます。</t>
    <rPh sb="41" eb="42">
      <t>ウエ</t>
    </rPh>
    <rPh sb="54" eb="56">
      <t>クロジ</t>
    </rPh>
    <rPh sb="62" eb="64">
      <t>コンゴ</t>
    </rPh>
    <rPh sb="84" eb="86">
      <t>ケンゼン</t>
    </rPh>
    <rPh sb="89" eb="91">
      <t>ジョウタイ</t>
    </rPh>
    <rPh sb="92" eb="94">
      <t>イジ</t>
    </rPh>
    <rPh sb="101" eb="103">
      <t>ヒツヨウ</t>
    </rPh>
    <rPh sb="370" eb="371">
      <t>ウエ</t>
    </rPh>
    <phoneticPr fontId="4"/>
  </si>
  <si>
    <t>令和元年度より公営企業会計へ移行しました。本町では公共下水道、農業集落排水、合併浄化槽の排水処理施設にて整備を行っており汚水処理普及率は99.9%となっています。今後は、農業集落排水区域の統合を進め、下水道経営の健全化を図り、町全体の汚水処理の効率化を行っていきます。経営戦略については、令和２年度に策定しましたので下水道事業の健全化へ向け事業を進めていきます。なお、経営戦略見直しを令和６年度に予定しています。</t>
    <rPh sb="158" eb="161">
      <t>ゲスイドウ</t>
    </rPh>
    <rPh sb="161" eb="163">
      <t>ジギョウ</t>
    </rPh>
    <rPh sb="164" eb="167">
      <t>ケンゼンカ</t>
    </rPh>
    <rPh sb="168" eb="169">
      <t>ム</t>
    </rPh>
    <rPh sb="170" eb="172">
      <t>ジギョウ</t>
    </rPh>
    <rPh sb="173" eb="174">
      <t>スス</t>
    </rPh>
    <rPh sb="188" eb="190">
      <t>ミナオ</t>
    </rPh>
    <rPh sb="192" eb="194">
      <t>レイワ</t>
    </rPh>
    <rPh sb="195" eb="197">
      <t>ネンド</t>
    </rPh>
    <rPh sb="198" eb="200">
      <t>ヨテイ</t>
    </rPh>
    <phoneticPr fontId="4"/>
  </si>
  <si>
    <t>①有形固定資産減価償却率については、法定耐用年数を超えた施設が無いため数値が低くなっています。管路施設について古いものは30年を経過してきているため、ストックマネジメント計画に基づき管路施設等の調査を進めていきます。</t>
    <rPh sb="31" eb="32">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</si>
</sst>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1E-48DA-BD6A-2252970473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0.08</c:v>
                </c:pt>
                <c:pt idx="4">
                  <c:v>0.24</c:v>
                </c:pt>
              </c:numCache>
            </c:numRef>
          </c:val>
          <c:smooth val="0"/>
          <c:extLst>
            <c:ext xmlns:c16="http://schemas.microsoft.com/office/drawing/2014/chart" uri="{C3380CC4-5D6E-409C-BE32-E72D297353CC}">
              <c16:uniqueId val="{00000001-131E-48DA-BD6A-2252970473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A2-45BB-8A4B-F22826836D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66.180000000000007</c:v>
                </c:pt>
                <c:pt idx="3">
                  <c:v>60.78</c:v>
                </c:pt>
                <c:pt idx="4">
                  <c:v>59.96</c:v>
                </c:pt>
              </c:numCache>
            </c:numRef>
          </c:val>
          <c:smooth val="0"/>
          <c:extLst>
            <c:ext xmlns:c16="http://schemas.microsoft.com/office/drawing/2014/chart" uri="{C3380CC4-5D6E-409C-BE32-E72D297353CC}">
              <c16:uniqueId val="{00000001-96A2-45BB-8A4B-F22826836D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94.07</c:v>
                </c:pt>
                <c:pt idx="3">
                  <c:v>94.68</c:v>
                </c:pt>
                <c:pt idx="4">
                  <c:v>95.12</c:v>
                </c:pt>
              </c:numCache>
            </c:numRef>
          </c:val>
          <c:extLst>
            <c:ext xmlns:c16="http://schemas.microsoft.com/office/drawing/2014/chart" uri="{C3380CC4-5D6E-409C-BE32-E72D297353CC}">
              <c16:uniqueId val="{00000000-2D99-499C-86C3-1F8A9F5AF8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91.87</c:v>
                </c:pt>
                <c:pt idx="3">
                  <c:v>94.17</c:v>
                </c:pt>
                <c:pt idx="4">
                  <c:v>94.27</c:v>
                </c:pt>
              </c:numCache>
            </c:numRef>
          </c:val>
          <c:smooth val="0"/>
          <c:extLst>
            <c:ext xmlns:c16="http://schemas.microsoft.com/office/drawing/2014/chart" uri="{C3380CC4-5D6E-409C-BE32-E72D297353CC}">
              <c16:uniqueId val="{00000001-2D99-499C-86C3-1F8A9F5AF8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98.65</c:v>
                </c:pt>
                <c:pt idx="3">
                  <c:v>100.73</c:v>
                </c:pt>
                <c:pt idx="4">
                  <c:v>100.47</c:v>
                </c:pt>
              </c:numCache>
            </c:numRef>
          </c:val>
          <c:extLst>
            <c:ext xmlns:c16="http://schemas.microsoft.com/office/drawing/2014/chart" uri="{C3380CC4-5D6E-409C-BE32-E72D297353CC}">
              <c16:uniqueId val="{00000000-C55C-41DD-9E71-1DDEA8FE06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105.89</c:v>
                </c:pt>
                <c:pt idx="3">
                  <c:v>106.67</c:v>
                </c:pt>
                <c:pt idx="4">
                  <c:v>106.9</c:v>
                </c:pt>
              </c:numCache>
            </c:numRef>
          </c:val>
          <c:smooth val="0"/>
          <c:extLst>
            <c:ext xmlns:c16="http://schemas.microsoft.com/office/drawing/2014/chart" uri="{C3380CC4-5D6E-409C-BE32-E72D297353CC}">
              <c16:uniqueId val="{00000001-C55C-41DD-9E71-1DDEA8FE06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3.21</c:v>
                </c:pt>
                <c:pt idx="3">
                  <c:v>6.39</c:v>
                </c:pt>
                <c:pt idx="4">
                  <c:v>9.36</c:v>
                </c:pt>
              </c:numCache>
            </c:numRef>
          </c:val>
          <c:extLst>
            <c:ext xmlns:c16="http://schemas.microsoft.com/office/drawing/2014/chart" uri="{C3380CC4-5D6E-409C-BE32-E72D297353CC}">
              <c16:uniqueId val="{00000000-0529-4F08-8199-3409A9FF09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19.78</c:v>
                </c:pt>
                <c:pt idx="3">
                  <c:v>23.25</c:v>
                </c:pt>
                <c:pt idx="4">
                  <c:v>25.2</c:v>
                </c:pt>
              </c:numCache>
            </c:numRef>
          </c:val>
          <c:smooth val="0"/>
          <c:extLst>
            <c:ext xmlns:c16="http://schemas.microsoft.com/office/drawing/2014/chart" uri="{C3380CC4-5D6E-409C-BE32-E72D297353CC}">
              <c16:uniqueId val="{00000001-0529-4F08-8199-3409A9FF09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793-43A9-8500-AD416C8A5B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0.44</c:v>
                </c:pt>
                <c:pt idx="3">
                  <c:v>1.06</c:v>
                </c:pt>
                <c:pt idx="4">
                  <c:v>2.02</c:v>
                </c:pt>
              </c:numCache>
            </c:numRef>
          </c:val>
          <c:smooth val="0"/>
          <c:extLst>
            <c:ext xmlns:c16="http://schemas.microsoft.com/office/drawing/2014/chart" uri="{C3380CC4-5D6E-409C-BE32-E72D297353CC}">
              <c16:uniqueId val="{00000001-1793-43A9-8500-AD416C8A5B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90-45CA-BA3B-7DCCADE193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0.83</c:v>
                </c:pt>
                <c:pt idx="3">
                  <c:v>3.68</c:v>
                </c:pt>
                <c:pt idx="4">
                  <c:v>5.3</c:v>
                </c:pt>
              </c:numCache>
            </c:numRef>
          </c:val>
          <c:smooth val="0"/>
          <c:extLst>
            <c:ext xmlns:c16="http://schemas.microsoft.com/office/drawing/2014/chart" uri="{C3380CC4-5D6E-409C-BE32-E72D297353CC}">
              <c16:uniqueId val="{00000001-E090-45CA-BA3B-7DCCADE193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43.72</c:v>
                </c:pt>
                <c:pt idx="3">
                  <c:v>41.01</c:v>
                </c:pt>
                <c:pt idx="4">
                  <c:v>45.1</c:v>
                </c:pt>
              </c:numCache>
            </c:numRef>
          </c:val>
          <c:extLst>
            <c:ext xmlns:c16="http://schemas.microsoft.com/office/drawing/2014/chart" uri="{C3380CC4-5D6E-409C-BE32-E72D297353CC}">
              <c16:uniqueId val="{00000000-7D36-4F44-8541-842192CAD3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61.2</c:v>
                </c:pt>
                <c:pt idx="3">
                  <c:v>67.86</c:v>
                </c:pt>
                <c:pt idx="4">
                  <c:v>72.92</c:v>
                </c:pt>
              </c:numCache>
            </c:numRef>
          </c:val>
          <c:smooth val="0"/>
          <c:extLst>
            <c:ext xmlns:c16="http://schemas.microsoft.com/office/drawing/2014/chart" uri="{C3380CC4-5D6E-409C-BE32-E72D297353CC}">
              <c16:uniqueId val="{00000001-7D36-4F44-8541-842192CAD3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917.07</c:v>
                </c:pt>
                <c:pt idx="3">
                  <c:v>760.16</c:v>
                </c:pt>
                <c:pt idx="4">
                  <c:v>644.01</c:v>
                </c:pt>
              </c:numCache>
            </c:numRef>
          </c:val>
          <c:extLst>
            <c:ext xmlns:c16="http://schemas.microsoft.com/office/drawing/2014/chart" uri="{C3380CC4-5D6E-409C-BE32-E72D297353CC}">
              <c16:uniqueId val="{00000000-BBB9-4C01-BA29-3FE3C1A8A9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1033.5999999999999</c:v>
                </c:pt>
                <c:pt idx="3">
                  <c:v>709.4</c:v>
                </c:pt>
                <c:pt idx="4">
                  <c:v>734.47</c:v>
                </c:pt>
              </c:numCache>
            </c:numRef>
          </c:val>
          <c:smooth val="0"/>
          <c:extLst>
            <c:ext xmlns:c16="http://schemas.microsoft.com/office/drawing/2014/chart" uri="{C3380CC4-5D6E-409C-BE32-E72D297353CC}">
              <c16:uniqueId val="{00000001-BBB9-4C01-BA29-3FE3C1A8A9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65.349999999999994</c:v>
                </c:pt>
                <c:pt idx="3">
                  <c:v>60.83</c:v>
                </c:pt>
                <c:pt idx="4">
                  <c:v>64.459999999999994</c:v>
                </c:pt>
              </c:numCache>
            </c:numRef>
          </c:val>
          <c:extLst>
            <c:ext xmlns:c16="http://schemas.microsoft.com/office/drawing/2014/chart" uri="{C3380CC4-5D6E-409C-BE32-E72D297353CC}">
              <c16:uniqueId val="{00000000-7A4C-4E07-A400-91C1E0395D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85.39</c:v>
                </c:pt>
                <c:pt idx="3">
                  <c:v>91.14</c:v>
                </c:pt>
                <c:pt idx="4">
                  <c:v>90.69</c:v>
                </c:pt>
              </c:numCache>
            </c:numRef>
          </c:val>
          <c:smooth val="0"/>
          <c:extLst>
            <c:ext xmlns:c16="http://schemas.microsoft.com/office/drawing/2014/chart" uri="{C3380CC4-5D6E-409C-BE32-E72D297353CC}">
              <c16:uniqueId val="{00000001-7A4C-4E07-A400-91C1E0395D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692C-49CB-8C6A-D606EEE774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150.96</c:v>
                </c:pt>
                <c:pt idx="3">
                  <c:v>136.86000000000001</c:v>
                </c:pt>
                <c:pt idx="4">
                  <c:v>138.52000000000001</c:v>
                </c:pt>
              </c:numCache>
            </c:numRef>
          </c:val>
          <c:smooth val="0"/>
          <c:extLst>
            <c:ext xmlns:c16="http://schemas.microsoft.com/office/drawing/2014/chart" uri="{C3380CC4-5D6E-409C-BE32-E72D297353CC}">
              <c16:uniqueId val="{00000001-692C-49CB-8C6A-D606EEE774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幸田町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42532</v>
      </c>
      <c r="AM8" s="42"/>
      <c r="AN8" s="42"/>
      <c r="AO8" s="42"/>
      <c r="AP8" s="42"/>
      <c r="AQ8" s="42"/>
      <c r="AR8" s="42"/>
      <c r="AS8" s="42"/>
      <c r="AT8" s="35">
        <f>データ!T6</f>
        <v>56.72</v>
      </c>
      <c r="AU8" s="35"/>
      <c r="AV8" s="35"/>
      <c r="AW8" s="35"/>
      <c r="AX8" s="35"/>
      <c r="AY8" s="35"/>
      <c r="AZ8" s="35"/>
      <c r="BA8" s="35"/>
      <c r="BB8" s="35">
        <f>データ!U6</f>
        <v>749.86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80.62</v>
      </c>
      <c r="J10" s="35"/>
      <c r="K10" s="35"/>
      <c r="L10" s="35"/>
      <c r="M10" s="35"/>
      <c r="N10" s="35"/>
      <c r="O10" s="35"/>
      <c r="P10" s="35">
        <f>データ!P6</f>
        <v>72.91</v>
      </c>
      <c r="Q10" s="35"/>
      <c r="R10" s="35"/>
      <c r="S10" s="35"/>
      <c r="T10" s="35"/>
      <c r="U10" s="35"/>
      <c r="V10" s="35"/>
      <c r="W10" s="35">
        <f>データ!Q6</f>
        <v>98.77</v>
      </c>
      <c r="X10" s="35"/>
      <c r="Y10" s="35"/>
      <c r="Z10" s="35"/>
      <c r="AA10" s="35"/>
      <c r="AB10" s="35"/>
      <c r="AC10" s="35"/>
      <c r="AD10" s="42">
        <f>データ!R6</f>
        <v>1870</v>
      </c>
      <c r="AE10" s="42"/>
      <c r="AF10" s="42"/>
      <c r="AG10" s="42"/>
      <c r="AH10" s="42"/>
      <c r="AI10" s="42"/>
      <c r="AJ10" s="42"/>
      <c r="AK10" s="2"/>
      <c r="AL10" s="42">
        <f>データ!V6</f>
        <v>30893</v>
      </c>
      <c r="AM10" s="42"/>
      <c r="AN10" s="42"/>
      <c r="AO10" s="42"/>
      <c r="AP10" s="42"/>
      <c r="AQ10" s="42"/>
      <c r="AR10" s="42"/>
      <c r="AS10" s="42"/>
      <c r="AT10" s="35">
        <f>データ!W6</f>
        <v>6.03</v>
      </c>
      <c r="AU10" s="35"/>
      <c r="AV10" s="35"/>
      <c r="AW10" s="35"/>
      <c r="AX10" s="35"/>
      <c r="AY10" s="35"/>
      <c r="AZ10" s="35"/>
      <c r="BA10" s="35"/>
      <c r="BB10" s="35">
        <f>データ!X6</f>
        <v>5123.22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lmrInU+Yxk4xJ5Wqc23fgzRQenMhfcQ2pq7HMd/ItkmNLZjZOfChMROdNX/rAlMmwYYb6MteeWVnF+2LIgRXQ==" saltValue="gcD/7+frQsX++k1h3ih+1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235016</v>
      </c>
      <c r="D6" s="19">
        <f t="shared" si="3"/>
        <v>46</v>
      </c>
      <c r="E6" s="19">
        <f t="shared" si="3"/>
        <v>17</v>
      </c>
      <c r="F6" s="19">
        <f t="shared" si="3"/>
        <v>1</v>
      </c>
      <c r="G6" s="19">
        <f t="shared" si="3"/>
        <v>0</v>
      </c>
      <c r="H6" s="19" t="str">
        <f t="shared" si="3"/>
        <v>愛知県　幸田町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80.62</v>
      </c>
      <c r="P6" s="20">
        <f t="shared" si="3"/>
        <v>72.91</v>
      </c>
      <c r="Q6" s="20">
        <f t="shared" si="3"/>
        <v>98.77</v>
      </c>
      <c r="R6" s="20">
        <f t="shared" si="3"/>
        <v>1870</v>
      </c>
      <c r="S6" s="20">
        <f t="shared" si="3"/>
        <v>42532</v>
      </c>
      <c r="T6" s="20">
        <f t="shared" si="3"/>
        <v>56.72</v>
      </c>
      <c r="U6" s="20">
        <f t="shared" si="3"/>
        <v>749.86</v>
      </c>
      <c r="V6" s="20">
        <f t="shared" si="3"/>
        <v>30893</v>
      </c>
      <c r="W6" s="20">
        <f t="shared" si="3"/>
        <v>6.03</v>
      </c>
      <c r="X6" s="20">
        <f t="shared" si="3"/>
        <v>5123.22</v>
      </c>
      <c r="Y6" s="21" t="str">
        <f>IF(Y7="",NA(),Y7)</f>
        <v>-</v>
      </c>
      <c r="Z6" s="21" t="str">
        <f t="shared" ref="Z6:AH6" si="4">IF(Z7="",NA(),Z7)</f>
        <v>-</v>
      </c>
      <c r="AA6" s="21">
        <f t="shared" si="4"/>
        <v>98.65</v>
      </c>
      <c r="AB6" s="21">
        <f t="shared" si="4"/>
        <v>100.73</v>
      </c>
      <c r="AC6" s="21">
        <f t="shared" si="4"/>
        <v>100.47</v>
      </c>
      <c r="AD6" s="21" t="str">
        <f t="shared" si="4"/>
        <v>-</v>
      </c>
      <c r="AE6" s="21" t="str">
        <f t="shared" si="4"/>
        <v>-</v>
      </c>
      <c r="AF6" s="21">
        <f t="shared" si="4"/>
        <v>105.89</v>
      </c>
      <c r="AG6" s="21">
        <f t="shared" si="4"/>
        <v>106.67</v>
      </c>
      <c r="AH6" s="21">
        <f t="shared" si="4"/>
        <v>106.9</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0.83</v>
      </c>
      <c r="AR6" s="21">
        <f t="shared" si="5"/>
        <v>3.68</v>
      </c>
      <c r="AS6" s="21">
        <f t="shared" si="5"/>
        <v>5.3</v>
      </c>
      <c r="AT6" s="20" t="str">
        <f>IF(AT7="","",IF(AT7="-","【-】","【"&amp;SUBSTITUTE(TEXT(AT7,"#,##0.00"),"-","△")&amp;"】"))</f>
        <v>【3.09】</v>
      </c>
      <c r="AU6" s="21" t="str">
        <f>IF(AU7="",NA(),AU7)</f>
        <v>-</v>
      </c>
      <c r="AV6" s="21" t="str">
        <f t="shared" ref="AV6:BD6" si="6">IF(AV7="",NA(),AV7)</f>
        <v>-</v>
      </c>
      <c r="AW6" s="21">
        <f t="shared" si="6"/>
        <v>43.72</v>
      </c>
      <c r="AX6" s="21">
        <f t="shared" si="6"/>
        <v>41.01</v>
      </c>
      <c r="AY6" s="21">
        <f t="shared" si="6"/>
        <v>45.1</v>
      </c>
      <c r="AZ6" s="21" t="str">
        <f t="shared" si="6"/>
        <v>-</v>
      </c>
      <c r="BA6" s="21" t="str">
        <f t="shared" si="6"/>
        <v>-</v>
      </c>
      <c r="BB6" s="21">
        <f t="shared" si="6"/>
        <v>61.2</v>
      </c>
      <c r="BC6" s="21">
        <f t="shared" si="6"/>
        <v>67.86</v>
      </c>
      <c r="BD6" s="21">
        <f t="shared" si="6"/>
        <v>72.92</v>
      </c>
      <c r="BE6" s="20" t="str">
        <f>IF(BE7="","",IF(BE7="-","【-】","【"&amp;SUBSTITUTE(TEXT(BE7,"#,##0.00"),"-","△")&amp;"】"))</f>
        <v>【71.39】</v>
      </c>
      <c r="BF6" s="21" t="str">
        <f>IF(BF7="",NA(),BF7)</f>
        <v>-</v>
      </c>
      <c r="BG6" s="21" t="str">
        <f t="shared" ref="BG6:BO6" si="7">IF(BG7="",NA(),BG7)</f>
        <v>-</v>
      </c>
      <c r="BH6" s="21">
        <f t="shared" si="7"/>
        <v>917.07</v>
      </c>
      <c r="BI6" s="21">
        <f t="shared" si="7"/>
        <v>760.16</v>
      </c>
      <c r="BJ6" s="21">
        <f t="shared" si="7"/>
        <v>644.01</v>
      </c>
      <c r="BK6" s="21" t="str">
        <f t="shared" si="7"/>
        <v>-</v>
      </c>
      <c r="BL6" s="21" t="str">
        <f t="shared" si="7"/>
        <v>-</v>
      </c>
      <c r="BM6" s="21">
        <f t="shared" si="7"/>
        <v>1033.5999999999999</v>
      </c>
      <c r="BN6" s="21">
        <f t="shared" si="7"/>
        <v>709.4</v>
      </c>
      <c r="BO6" s="21">
        <f t="shared" si="7"/>
        <v>734.47</v>
      </c>
      <c r="BP6" s="20" t="str">
        <f>IF(BP7="","",IF(BP7="-","【-】","【"&amp;SUBSTITUTE(TEXT(BP7,"#,##0.00"),"-","△")&amp;"】"))</f>
        <v>【669.11】</v>
      </c>
      <c r="BQ6" s="21" t="str">
        <f>IF(BQ7="",NA(),BQ7)</f>
        <v>-</v>
      </c>
      <c r="BR6" s="21" t="str">
        <f t="shared" ref="BR6:BZ6" si="8">IF(BR7="",NA(),BR7)</f>
        <v>-</v>
      </c>
      <c r="BS6" s="21">
        <f t="shared" si="8"/>
        <v>65.349999999999994</v>
      </c>
      <c r="BT6" s="21">
        <f t="shared" si="8"/>
        <v>60.83</v>
      </c>
      <c r="BU6" s="21">
        <f t="shared" si="8"/>
        <v>64.459999999999994</v>
      </c>
      <c r="BV6" s="21" t="str">
        <f t="shared" si="8"/>
        <v>-</v>
      </c>
      <c r="BW6" s="21" t="str">
        <f t="shared" si="8"/>
        <v>-</v>
      </c>
      <c r="BX6" s="21">
        <f t="shared" si="8"/>
        <v>85.39</v>
      </c>
      <c r="BY6" s="21">
        <f t="shared" si="8"/>
        <v>91.14</v>
      </c>
      <c r="BZ6" s="21">
        <f t="shared" si="8"/>
        <v>90.69</v>
      </c>
      <c r="CA6" s="20" t="str">
        <f>IF(CA7="","",IF(CA7="-","【-】","【"&amp;SUBSTITUTE(TEXT(CA7,"#,##0.00"),"-","△")&amp;"】"))</f>
        <v>【99.73】</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150.96</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66.180000000000007</v>
      </c>
      <c r="CU6" s="21">
        <f t="shared" si="10"/>
        <v>60.78</v>
      </c>
      <c r="CV6" s="21">
        <f t="shared" si="10"/>
        <v>59.96</v>
      </c>
      <c r="CW6" s="20" t="str">
        <f>IF(CW7="","",IF(CW7="-","【-】","【"&amp;SUBSTITUTE(TEXT(CW7,"#,##0.00"),"-","△")&amp;"】"))</f>
        <v>【59.99】</v>
      </c>
      <c r="CX6" s="21" t="str">
        <f>IF(CX7="",NA(),CX7)</f>
        <v>-</v>
      </c>
      <c r="CY6" s="21" t="str">
        <f t="shared" ref="CY6:DG6" si="11">IF(CY7="",NA(),CY7)</f>
        <v>-</v>
      </c>
      <c r="CZ6" s="21">
        <f t="shared" si="11"/>
        <v>94.07</v>
      </c>
      <c r="DA6" s="21">
        <f t="shared" si="11"/>
        <v>94.68</v>
      </c>
      <c r="DB6" s="21">
        <f t="shared" si="11"/>
        <v>95.12</v>
      </c>
      <c r="DC6" s="21" t="str">
        <f t="shared" si="11"/>
        <v>-</v>
      </c>
      <c r="DD6" s="21" t="str">
        <f t="shared" si="11"/>
        <v>-</v>
      </c>
      <c r="DE6" s="21">
        <f t="shared" si="11"/>
        <v>91.87</v>
      </c>
      <c r="DF6" s="21">
        <f t="shared" si="11"/>
        <v>94.17</v>
      </c>
      <c r="DG6" s="21">
        <f t="shared" si="11"/>
        <v>94.27</v>
      </c>
      <c r="DH6" s="20" t="str">
        <f>IF(DH7="","",IF(DH7="-","【-】","【"&amp;SUBSTITUTE(TEXT(DH7,"#,##0.00"),"-","△")&amp;"】"))</f>
        <v>【95.72】</v>
      </c>
      <c r="DI6" s="21" t="str">
        <f>IF(DI7="",NA(),DI7)</f>
        <v>-</v>
      </c>
      <c r="DJ6" s="21" t="str">
        <f t="shared" ref="DJ6:DR6" si="12">IF(DJ7="",NA(),DJ7)</f>
        <v>-</v>
      </c>
      <c r="DK6" s="21">
        <f t="shared" si="12"/>
        <v>3.21</v>
      </c>
      <c r="DL6" s="21">
        <f t="shared" si="12"/>
        <v>6.39</v>
      </c>
      <c r="DM6" s="21">
        <f t="shared" si="12"/>
        <v>9.36</v>
      </c>
      <c r="DN6" s="21" t="str">
        <f t="shared" si="12"/>
        <v>-</v>
      </c>
      <c r="DO6" s="21" t="str">
        <f t="shared" si="12"/>
        <v>-</v>
      </c>
      <c r="DP6" s="21">
        <f t="shared" si="12"/>
        <v>19.78</v>
      </c>
      <c r="DQ6" s="21">
        <f t="shared" si="12"/>
        <v>23.25</v>
      </c>
      <c r="DR6" s="21">
        <f t="shared" si="12"/>
        <v>25.2</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0.44</v>
      </c>
      <c r="EB6" s="21">
        <f t="shared" si="13"/>
        <v>1.06</v>
      </c>
      <c r="EC6" s="21">
        <f t="shared" si="13"/>
        <v>2.02</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0.05</v>
      </c>
      <c r="EM6" s="21">
        <f t="shared" si="14"/>
        <v>0.08</v>
      </c>
      <c r="EN6" s="21">
        <f t="shared" si="14"/>
        <v>0.24</v>
      </c>
      <c r="EO6" s="20" t="str">
        <f>IF(EO7="","",IF(EO7="-","【-】","【"&amp;SUBSTITUTE(TEXT(EO7,"#,##0.00"),"-","△")&amp;"】"))</f>
        <v>【0.24】</v>
      </c>
    </row>
    <row r="7" spans="1:148" s="22" customFormat="1" x14ac:dyDescent="0.25">
      <c r="A7" s="14"/>
      <c r="B7" s="23">
        <v>2021</v>
      </c>
      <c r="C7" s="23">
        <v>235016</v>
      </c>
      <c r="D7" s="23">
        <v>46</v>
      </c>
      <c r="E7" s="23">
        <v>17</v>
      </c>
      <c r="F7" s="23">
        <v>1</v>
      </c>
      <c r="G7" s="23">
        <v>0</v>
      </c>
      <c r="H7" s="23" t="s">
        <v>96</v>
      </c>
      <c r="I7" s="23" t="s">
        <v>97</v>
      </c>
      <c r="J7" s="23" t="s">
        <v>98</v>
      </c>
      <c r="K7" s="23" t="s">
        <v>99</v>
      </c>
      <c r="L7" s="23" t="s">
        <v>100</v>
      </c>
      <c r="M7" s="23" t="s">
        <v>101</v>
      </c>
      <c r="N7" s="24" t="s">
        <v>102</v>
      </c>
      <c r="O7" s="24">
        <v>80.62</v>
      </c>
      <c r="P7" s="24">
        <v>72.91</v>
      </c>
      <c r="Q7" s="24">
        <v>98.77</v>
      </c>
      <c r="R7" s="24">
        <v>1870</v>
      </c>
      <c r="S7" s="24">
        <v>42532</v>
      </c>
      <c r="T7" s="24">
        <v>56.72</v>
      </c>
      <c r="U7" s="24">
        <v>749.86</v>
      </c>
      <c r="V7" s="24">
        <v>30893</v>
      </c>
      <c r="W7" s="24">
        <v>6.03</v>
      </c>
      <c r="X7" s="24">
        <v>5123.22</v>
      </c>
      <c r="Y7" s="24" t="s">
        <v>102</v>
      </c>
      <c r="Z7" s="24" t="s">
        <v>102</v>
      </c>
      <c r="AA7" s="24">
        <v>98.65</v>
      </c>
      <c r="AB7" s="24">
        <v>100.73</v>
      </c>
      <c r="AC7" s="24">
        <v>100.47</v>
      </c>
      <c r="AD7" s="24" t="s">
        <v>102</v>
      </c>
      <c r="AE7" s="24" t="s">
        <v>102</v>
      </c>
      <c r="AF7" s="24">
        <v>105.89</v>
      </c>
      <c r="AG7" s="24">
        <v>106.67</v>
      </c>
      <c r="AH7" s="24">
        <v>106.9</v>
      </c>
      <c r="AI7" s="24">
        <v>107.02</v>
      </c>
      <c r="AJ7" s="24" t="s">
        <v>102</v>
      </c>
      <c r="AK7" s="24" t="s">
        <v>102</v>
      </c>
      <c r="AL7" s="24">
        <v>0</v>
      </c>
      <c r="AM7" s="24">
        <v>0</v>
      </c>
      <c r="AN7" s="24">
        <v>0</v>
      </c>
      <c r="AO7" s="24" t="s">
        <v>102</v>
      </c>
      <c r="AP7" s="24" t="s">
        <v>102</v>
      </c>
      <c r="AQ7" s="24">
        <v>0.83</v>
      </c>
      <c r="AR7" s="24">
        <v>3.68</v>
      </c>
      <c r="AS7" s="24">
        <v>5.3</v>
      </c>
      <c r="AT7" s="24">
        <v>3.09</v>
      </c>
      <c r="AU7" s="24" t="s">
        <v>102</v>
      </c>
      <c r="AV7" s="24" t="s">
        <v>102</v>
      </c>
      <c r="AW7" s="24">
        <v>43.72</v>
      </c>
      <c r="AX7" s="24">
        <v>41.01</v>
      </c>
      <c r="AY7" s="24">
        <v>45.1</v>
      </c>
      <c r="AZ7" s="24" t="s">
        <v>102</v>
      </c>
      <c r="BA7" s="24" t="s">
        <v>102</v>
      </c>
      <c r="BB7" s="24">
        <v>61.2</v>
      </c>
      <c r="BC7" s="24">
        <v>67.86</v>
      </c>
      <c r="BD7" s="24">
        <v>72.92</v>
      </c>
      <c r="BE7" s="24">
        <v>71.39</v>
      </c>
      <c r="BF7" s="24" t="s">
        <v>102</v>
      </c>
      <c r="BG7" s="24" t="s">
        <v>102</v>
      </c>
      <c r="BH7" s="24">
        <v>917.07</v>
      </c>
      <c r="BI7" s="24">
        <v>760.16</v>
      </c>
      <c r="BJ7" s="24">
        <v>644.01</v>
      </c>
      <c r="BK7" s="24" t="s">
        <v>102</v>
      </c>
      <c r="BL7" s="24" t="s">
        <v>102</v>
      </c>
      <c r="BM7" s="24">
        <v>1033.5999999999999</v>
      </c>
      <c r="BN7" s="24">
        <v>709.4</v>
      </c>
      <c r="BO7" s="24">
        <v>734.47</v>
      </c>
      <c r="BP7" s="24">
        <v>669.11</v>
      </c>
      <c r="BQ7" s="24" t="s">
        <v>102</v>
      </c>
      <c r="BR7" s="24" t="s">
        <v>102</v>
      </c>
      <c r="BS7" s="24">
        <v>65.349999999999994</v>
      </c>
      <c r="BT7" s="24">
        <v>60.83</v>
      </c>
      <c r="BU7" s="24">
        <v>64.459999999999994</v>
      </c>
      <c r="BV7" s="24" t="s">
        <v>102</v>
      </c>
      <c r="BW7" s="24" t="s">
        <v>102</v>
      </c>
      <c r="BX7" s="24">
        <v>85.39</v>
      </c>
      <c r="BY7" s="24">
        <v>91.14</v>
      </c>
      <c r="BZ7" s="24">
        <v>90.69</v>
      </c>
      <c r="CA7" s="24">
        <v>99.73</v>
      </c>
      <c r="CB7" s="24" t="s">
        <v>102</v>
      </c>
      <c r="CC7" s="24" t="s">
        <v>102</v>
      </c>
      <c r="CD7" s="24">
        <v>150</v>
      </c>
      <c r="CE7" s="24">
        <v>150</v>
      </c>
      <c r="CF7" s="24">
        <v>150</v>
      </c>
      <c r="CG7" s="24" t="s">
        <v>102</v>
      </c>
      <c r="CH7" s="24" t="s">
        <v>102</v>
      </c>
      <c r="CI7" s="24">
        <v>150.96</v>
      </c>
      <c r="CJ7" s="24">
        <v>136.86000000000001</v>
      </c>
      <c r="CK7" s="24">
        <v>138.52000000000001</v>
      </c>
      <c r="CL7" s="24">
        <v>134.97999999999999</v>
      </c>
      <c r="CM7" s="24" t="s">
        <v>102</v>
      </c>
      <c r="CN7" s="24" t="s">
        <v>102</v>
      </c>
      <c r="CO7" s="24" t="s">
        <v>102</v>
      </c>
      <c r="CP7" s="24" t="s">
        <v>102</v>
      </c>
      <c r="CQ7" s="24" t="s">
        <v>102</v>
      </c>
      <c r="CR7" s="24" t="s">
        <v>102</v>
      </c>
      <c r="CS7" s="24" t="s">
        <v>102</v>
      </c>
      <c r="CT7" s="24">
        <v>66.180000000000007</v>
      </c>
      <c r="CU7" s="24">
        <v>60.78</v>
      </c>
      <c r="CV7" s="24">
        <v>59.96</v>
      </c>
      <c r="CW7" s="24">
        <v>59.99</v>
      </c>
      <c r="CX7" s="24" t="s">
        <v>102</v>
      </c>
      <c r="CY7" s="24" t="s">
        <v>102</v>
      </c>
      <c r="CZ7" s="24">
        <v>94.07</v>
      </c>
      <c r="DA7" s="24">
        <v>94.68</v>
      </c>
      <c r="DB7" s="24">
        <v>95.12</v>
      </c>
      <c r="DC7" s="24" t="s">
        <v>102</v>
      </c>
      <c r="DD7" s="24" t="s">
        <v>102</v>
      </c>
      <c r="DE7" s="24">
        <v>91.87</v>
      </c>
      <c r="DF7" s="24">
        <v>94.17</v>
      </c>
      <c r="DG7" s="24">
        <v>94.27</v>
      </c>
      <c r="DH7" s="24">
        <v>95.72</v>
      </c>
      <c r="DI7" s="24" t="s">
        <v>102</v>
      </c>
      <c r="DJ7" s="24" t="s">
        <v>102</v>
      </c>
      <c r="DK7" s="24">
        <v>3.21</v>
      </c>
      <c r="DL7" s="24">
        <v>6.39</v>
      </c>
      <c r="DM7" s="24">
        <v>9.36</v>
      </c>
      <c r="DN7" s="24" t="s">
        <v>102</v>
      </c>
      <c r="DO7" s="24" t="s">
        <v>102</v>
      </c>
      <c r="DP7" s="24">
        <v>19.78</v>
      </c>
      <c r="DQ7" s="24">
        <v>23.25</v>
      </c>
      <c r="DR7" s="24">
        <v>25.2</v>
      </c>
      <c r="DS7" s="24">
        <v>38.17</v>
      </c>
      <c r="DT7" s="24" t="s">
        <v>102</v>
      </c>
      <c r="DU7" s="24" t="s">
        <v>102</v>
      </c>
      <c r="DV7" s="24">
        <v>0</v>
      </c>
      <c r="DW7" s="24">
        <v>0</v>
      </c>
      <c r="DX7" s="24">
        <v>0</v>
      </c>
      <c r="DY7" s="24" t="s">
        <v>102</v>
      </c>
      <c r="DZ7" s="24" t="s">
        <v>102</v>
      </c>
      <c r="EA7" s="24">
        <v>0.44</v>
      </c>
      <c r="EB7" s="24">
        <v>1.06</v>
      </c>
      <c r="EC7" s="24">
        <v>2.02</v>
      </c>
      <c r="ED7" s="24">
        <v>6.54</v>
      </c>
      <c r="EE7" s="24" t="s">
        <v>102</v>
      </c>
      <c r="EF7" s="24" t="s">
        <v>102</v>
      </c>
      <c r="EG7" s="24">
        <v>0</v>
      </c>
      <c r="EH7" s="24">
        <v>0</v>
      </c>
      <c r="EI7" s="24">
        <v>0</v>
      </c>
      <c r="EJ7" s="24" t="s">
        <v>102</v>
      </c>
      <c r="EK7" s="24" t="s">
        <v>102</v>
      </c>
      <c r="EL7" s="24">
        <v>0.05</v>
      </c>
      <c r="EM7" s="24">
        <v>0.08</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2023-02-03T09:56:27Z</cp:lastPrinted>
  <dcterms:created xsi:type="dcterms:W3CDTF">2023-01-12T23:31:55Z</dcterms:created>
  <dcterms:modified xsi:type="dcterms:W3CDTF">2023-02-03T12:02:00Z</dcterms:modified>
  <cp:category/>
</cp:coreProperties>
</file>