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7特定環境保全公共下水道\"/>
    </mc:Choice>
  </mc:AlternateContent>
  <xr:revisionPtr revIDLastSave="0" documentId="13_ncr:1_{B9399FF3-D7C3-4178-AA1E-FD9862648B7D}" xr6:coauthVersionLast="36" xr6:coauthVersionMax="36" xr10:uidLastSave="{00000000-0000-0000-0000-000000000000}"/>
  <workbookProtection workbookAlgorithmName="SHA-512" workbookHashValue="ChHMymGyh1Cv+Ks1hbHXg7oKgFBmHJ/GPbyDYwblCxyg1p0ACO/ymW/dMC27idg7CwCzeEoHV0eVAvvZaG67dg==" workbookSaltValue="nJAhuZUJfDGWBOO9ayr/sQ=="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<sst xmlns="http://schemas.openxmlformats.org/spreadsheetml/2006/main" count="278" uniqueCount="115">
  <si>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</si>
  <si>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</si>
  <si>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</si>
  <si>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</si>
  <si>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</si>
  <si>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</si>
  <si>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</si>
  <si>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</si>
  <si>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</si>
  <si>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</si>
  <si>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</si>
  <si>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</si>
  <si>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</si>
  <si>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</si>
  <si>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</si>
  <si>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</si>
  <si>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</si>
  <si>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</si>
  <si>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</si>
  <si>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</si>
  <si>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</si>
  <si>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</si>
  <si>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</si>
  <si>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</si>
  <si>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</si>
  <si>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</si>
  <si>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</si>
  <si>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</si>
  <si>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</si>
  <si>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</si>
  <si>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</si>
  <si>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</si>
  <si>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</si>
  <si>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</si>
  <si>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</si>
  <si>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</si>
  <si>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</si>
  <si>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</si>
  <si>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</si>
  <si>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</si>
  <si>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</si>
  <si>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</si>
  <si>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</si>
  <si>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</si>
  <si>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</si>
  <si>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</si>
  <si>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</si>
  <si>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</si>
  <si>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</si>
  <si>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</si>
  <si>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</si>
  <si>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</si>
  <si>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</si>
  <si>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</si>
  <si>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</si>
  <si>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</si>
  <si>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</si>
  <si>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</si>
  <si>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</si>
  <si>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</si>
  <si>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</si>
  <si>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</si>
  <si>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</si>
  <si>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</si>
  <si>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</si>
  <si>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</si>
  <si>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</si>
  <si>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</si>
  <si>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</si>
  <si>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</si>
  <si>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</si>
  <si>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</si>
  <si>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</si>
  <si>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</si>
  <si>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</si>
  <si>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</si>
  <si>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</si>
  <si>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</si>
  <si>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</si>
  <si>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</si>
  <si>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</si>
  <si>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</si>
  <si>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</si>
  <si>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</si>
  <si>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</si>
  <si>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</si>
  <si>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</si>
  <si>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</si>
  <si>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</si>
  <si>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</si>
  <si>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</si>
  <si>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</si>
  <si>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</si>
  <si>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</si>
  <si>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</si>
  <si>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蒲郡市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</si>
  <si>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</si>
  <si>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</si>
  <si>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</si>
  <si>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</si>
  <si>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</si>
  <si>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</si>
  <si>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</si>
  <si>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</si>
  <si>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</si>
  <si>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</si>
  <si>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</si>
  <si>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</si>
  <si>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</si>
  <si>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</si>
  <si>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</si>
  <si>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</si>
  <si>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①有形固定資産減価償却率は、類似団体平均を下回っていますが、法適用してから年数が浅いため、減価償却累計額が毎年増加する見込みです。
②管渠老朽化率、③管渠改善率は、平成３年１１月に事業計画を取得し、平成４年９月から汚水幹線工事が始まった比較的新しい区域でありますが、公共下水道と合わせて早期にストックマネジメント計画を策定し、適正な維持管理・更新を行う必要があります。</t>
    <rPh sb="59" eb="61">
      <t>ミコ</t>
    </rPh>
    <rPh sb="67" eb="69">
      <t>カンキョ</t>
    </rPh>
    <rPh sb="69" eb="72">
      <t>ロウキュウカ</t>
    </rPh>
    <rPh sb="72" eb="73">
      <t>リツ</t>
    </rPh>
    <rPh sb="75" eb="77">
      <t>カンキョ</t>
    </rPh>
    <rPh sb="77" eb="80">
      <t>カイゼンリツ</t>
    </rPh>
    <rPh sb="133" eb="135">
      <t>コウキョウ</t>
    </rPh>
    <rPh sb="135" eb="138">
      <t>ゲスイドウ</t>
    </rPh>
    <rPh sb="139" eb="140">
      <t>ア</t>
    </rPh>
    <rPh sb="143" eb="145">
      <t>ソウキ</t>
    </rPh>
    <rPh sb="156" eb="158">
      <t>ケイカク</t>
    </rPh>
    <rPh sb="159" eb="161">
      <t>サクテイ</t>
    </rPh>
    <rPh sb="163" eb="165">
      <t>テキセイ</t>
    </rPh>
    <rPh sb="166" eb="170">
      <t>イジカンリ</t>
    </rPh>
    <rPh sb="171" eb="173">
      <t>コウシン</t>
    </rPh>
    <rPh sb="174" eb="175">
      <t>オコナ</t>
    </rPh>
    <rPh sb="176" eb="178">
      <t>ヒツヨウ</t>
    </rPh>
    <phoneticPr fontId="4"/>
  </si>
  <si>
    <t>①経常収支比率は、新型コロナウイルス感染症の影響から若干回復基調となり使用料収入が増加したことと繰入金の算定基準を見直したことから、前年度より改善しました。
②累積欠損金比率は、０％であり今後も０％を維持するよう努めます。
③流動比率は、使用料収入が増加したことと繰入金の算定基準を見直したことから、現金預金が増加したため、前年度より改善しました。
④企業債残高対事業規模比率は、平成９年度以降新規借入がなく、企業債現在高は減少していきますが、一般会計負担分の減少幅も大きいため、前年度より悪化しました。
⑤経費回収率、⑥汚水処理原価は、①の理由により、使用料収入が増加したことから、前年度より改善しました。
⑧水洗化率は、類似団体を下回っていますが、温泉街を対象としたごく狭い区域であり、処理区域人口は減少していますが、毎年ほぼ横ばいとなる見込みです。今後も下水道の未接続者への更なる広報活動など、水洗化率向上に向けて取り組んでいきます。</t>
    <rPh sb="190" eb="192">
      <t>ヘイセイ</t>
    </rPh>
    <rPh sb="193" eb="195">
      <t>ネンド</t>
    </rPh>
    <rPh sb="195" eb="197">
      <t>イコウ</t>
    </rPh>
    <rPh sb="197" eb="199">
      <t>シンキ</t>
    </rPh>
    <rPh sb="199" eb="201">
      <t>カリイレ</t>
    </rPh>
    <rPh sb="205" eb="208">
      <t>キギョウサイ</t>
    </rPh>
    <rPh sb="208" eb="211">
      <t>ゲンザイダカ</t>
    </rPh>
    <rPh sb="212" eb="214">
      <t>ゲンショウ</t>
    </rPh>
    <rPh sb="222" eb="224">
      <t>イッパン</t>
    </rPh>
    <rPh sb="224" eb="226">
      <t>カイケイ</t>
    </rPh>
    <rPh sb="226" eb="229">
      <t>フタンブン</t>
    </rPh>
    <rPh sb="230" eb="232">
      <t>ゲンショウ</t>
    </rPh>
    <rPh sb="232" eb="233">
      <t>ハバ</t>
    </rPh>
    <rPh sb="234" eb="235">
      <t>オオ</t>
    </rPh>
    <rPh sb="240" eb="243">
      <t>ゼンネンド</t>
    </rPh>
    <rPh sb="245" eb="247">
      <t>アッカ</t>
    </rPh>
    <phoneticPr fontId="4"/>
  </si>
  <si>
    <t>　温泉街を対象としたごく狭い区域であり、大口利用者である旅館業の景気の状況により、総収益の使用料収入が変動します。
　このため、新型コロナウイルス感染症の状況や景気動向により、使用料収入も大きく影響を受けると考えられますが、少しずつコロナ禍前の水準に回復しつつあります。
　下水道事業経営戦略は、平成２８年度に策定し、令和３年度に改定を行い、令和８年度に見直しを行う予定です。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</si>
</sst>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5D7-4037-9C36-E901AC4FEB7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0.36</c:v>
                </c:pt>
                <c:pt idx="3">
                  <c:v>0.39</c:v>
                </c:pt>
                <c:pt idx="4">
                  <c:v>0.1</c:v>
                </c:pt>
              </c:numCache>
            </c:numRef>
          </c:val>
          <c:smooth val="0"/>
          <c:extLst>
            <c:ext xmlns:c16="http://schemas.microsoft.com/office/drawing/2014/chart" uri="{C3380CC4-5D6E-409C-BE32-E72D297353CC}">
              <c16:uniqueId val="{00000001-B5D7-4037-9C36-E901AC4FEB7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7D-4BAB-B79E-FC3D55C4C66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42.47</c:v>
                </c:pt>
                <c:pt idx="3">
                  <c:v>42.4</c:v>
                </c:pt>
                <c:pt idx="4">
                  <c:v>42.28</c:v>
                </c:pt>
              </c:numCache>
            </c:numRef>
          </c:val>
          <c:smooth val="0"/>
          <c:extLst>
            <c:ext xmlns:c16="http://schemas.microsoft.com/office/drawing/2014/chart" uri="{C3380CC4-5D6E-409C-BE32-E72D297353CC}">
              <c16:uniqueId val="{00000001-077D-4BAB-B79E-FC3D55C4C66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74.319999999999993</c:v>
                </c:pt>
                <c:pt idx="3">
                  <c:v>76.900000000000006</c:v>
                </c:pt>
                <c:pt idx="4">
                  <c:v>78.150000000000006</c:v>
                </c:pt>
              </c:numCache>
            </c:numRef>
          </c:val>
          <c:extLst>
            <c:ext xmlns:c16="http://schemas.microsoft.com/office/drawing/2014/chart" uri="{C3380CC4-5D6E-409C-BE32-E72D297353CC}">
              <c16:uniqueId val="{00000000-545C-4017-AAF2-E1A6FC33D35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83.75</c:v>
                </c:pt>
                <c:pt idx="3">
                  <c:v>84.19</c:v>
                </c:pt>
                <c:pt idx="4">
                  <c:v>84.34</c:v>
                </c:pt>
              </c:numCache>
            </c:numRef>
          </c:val>
          <c:smooth val="0"/>
          <c:extLst>
            <c:ext xmlns:c16="http://schemas.microsoft.com/office/drawing/2014/chart" uri="{C3380CC4-5D6E-409C-BE32-E72D297353CC}">
              <c16:uniqueId val="{00000001-545C-4017-AAF2-E1A6FC33D35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123.25</c:v>
                </c:pt>
                <c:pt idx="3">
                  <c:v>103.58</c:v>
                </c:pt>
                <c:pt idx="4">
                  <c:v>156.88</c:v>
                </c:pt>
              </c:numCache>
            </c:numRef>
          </c:val>
          <c:extLst>
            <c:ext xmlns:c16="http://schemas.microsoft.com/office/drawing/2014/chart" uri="{C3380CC4-5D6E-409C-BE32-E72D297353CC}">
              <c16:uniqueId val="{00000000-D443-40AA-851A-438DEAF1CF3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102.73</c:v>
                </c:pt>
                <c:pt idx="3">
                  <c:v>105.78</c:v>
                </c:pt>
                <c:pt idx="4">
                  <c:v>106.09</c:v>
                </c:pt>
              </c:numCache>
            </c:numRef>
          </c:val>
          <c:smooth val="0"/>
          <c:extLst>
            <c:ext xmlns:c16="http://schemas.microsoft.com/office/drawing/2014/chart" uri="{C3380CC4-5D6E-409C-BE32-E72D297353CC}">
              <c16:uniqueId val="{00000001-D443-40AA-851A-438DEAF1CF3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3.56</c:v>
                </c:pt>
                <c:pt idx="3">
                  <c:v>7.12</c:v>
                </c:pt>
                <c:pt idx="4">
                  <c:v>10.66</c:v>
                </c:pt>
              </c:numCache>
            </c:numRef>
          </c:val>
          <c:extLst>
            <c:ext xmlns:c16="http://schemas.microsoft.com/office/drawing/2014/chart" uri="{C3380CC4-5D6E-409C-BE32-E72D297353CC}">
              <c16:uniqueId val="{00000000-4DAF-4DCE-9A0E-25103FB173C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24.68</c:v>
                </c:pt>
                <c:pt idx="3">
                  <c:v>21.36</c:v>
                </c:pt>
                <c:pt idx="4">
                  <c:v>22.79</c:v>
                </c:pt>
              </c:numCache>
            </c:numRef>
          </c:val>
          <c:smooth val="0"/>
          <c:extLst>
            <c:ext xmlns:c16="http://schemas.microsoft.com/office/drawing/2014/chart" uri="{C3380CC4-5D6E-409C-BE32-E72D297353CC}">
              <c16:uniqueId val="{00000001-4DAF-4DCE-9A0E-25103FB173C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7EB-4002-800F-064E5C5B2FE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8.6199999999999992</c:v>
                </c:pt>
                <c:pt idx="3">
                  <c:v>0.01</c:v>
                </c:pt>
                <c:pt idx="4">
                  <c:v>0.01</c:v>
                </c:pt>
              </c:numCache>
            </c:numRef>
          </c:val>
          <c:smooth val="0"/>
          <c:extLst>
            <c:ext xmlns:c16="http://schemas.microsoft.com/office/drawing/2014/chart" uri="{C3380CC4-5D6E-409C-BE32-E72D297353CC}">
              <c16:uniqueId val="{00000001-77EB-4002-800F-064E5C5B2FE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5E2-4D99-9872-AB1C62C440C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94.97</c:v>
                </c:pt>
                <c:pt idx="3">
                  <c:v>63.96</c:v>
                </c:pt>
                <c:pt idx="4">
                  <c:v>69.42</c:v>
                </c:pt>
              </c:numCache>
            </c:numRef>
          </c:val>
          <c:smooth val="0"/>
          <c:extLst>
            <c:ext xmlns:c16="http://schemas.microsoft.com/office/drawing/2014/chart" uri="{C3380CC4-5D6E-409C-BE32-E72D297353CC}">
              <c16:uniqueId val="{00000001-95E2-4D99-9872-AB1C62C440C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111.88</c:v>
                </c:pt>
                <c:pt idx="3">
                  <c:v>92.07</c:v>
                </c:pt>
                <c:pt idx="4">
                  <c:v>123.3</c:v>
                </c:pt>
              </c:numCache>
            </c:numRef>
          </c:val>
          <c:extLst>
            <c:ext xmlns:c16="http://schemas.microsoft.com/office/drawing/2014/chart" uri="{C3380CC4-5D6E-409C-BE32-E72D297353CC}">
              <c16:uniqueId val="{00000000-0B19-442B-8DEE-F38C6A4F896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47.72</c:v>
                </c:pt>
                <c:pt idx="3">
                  <c:v>44.24</c:v>
                </c:pt>
                <c:pt idx="4">
                  <c:v>43.07</c:v>
                </c:pt>
              </c:numCache>
            </c:numRef>
          </c:val>
          <c:smooth val="0"/>
          <c:extLst>
            <c:ext xmlns:c16="http://schemas.microsoft.com/office/drawing/2014/chart" uri="{C3380CC4-5D6E-409C-BE32-E72D297353CC}">
              <c16:uniqueId val="{00000001-0B19-442B-8DEE-F38C6A4F896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113.25</c:v>
                </c:pt>
                <c:pt idx="3">
                  <c:v>133.97</c:v>
                </c:pt>
                <c:pt idx="4">
                  <c:v>150.08000000000001</c:v>
                </c:pt>
              </c:numCache>
            </c:numRef>
          </c:val>
          <c:extLst>
            <c:ext xmlns:c16="http://schemas.microsoft.com/office/drawing/2014/chart" uri="{C3380CC4-5D6E-409C-BE32-E72D297353CC}">
              <c16:uniqueId val="{00000000-7642-477C-BBDF-11B0C726658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1206.79</c:v>
                </c:pt>
                <c:pt idx="3">
                  <c:v>1258.43</c:v>
                </c:pt>
                <c:pt idx="4">
                  <c:v>1163.75</c:v>
                </c:pt>
              </c:numCache>
            </c:numRef>
          </c:val>
          <c:smooth val="0"/>
          <c:extLst>
            <c:ext xmlns:c16="http://schemas.microsoft.com/office/drawing/2014/chart" uri="{C3380CC4-5D6E-409C-BE32-E72D297353CC}">
              <c16:uniqueId val="{00000001-7642-477C-BBDF-11B0C726658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149.30000000000001</c:v>
                </c:pt>
                <c:pt idx="3">
                  <c:v>113.54</c:v>
                </c:pt>
                <c:pt idx="4">
                  <c:v>129.61000000000001</c:v>
                </c:pt>
              </c:numCache>
            </c:numRef>
          </c:val>
          <c:extLst>
            <c:ext xmlns:c16="http://schemas.microsoft.com/office/drawing/2014/chart" uri="{C3380CC4-5D6E-409C-BE32-E72D297353CC}">
              <c16:uniqueId val="{00000000-61F0-41D6-B962-AE095BD6F48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71.84</c:v>
                </c:pt>
                <c:pt idx="3">
                  <c:v>73.36</c:v>
                </c:pt>
                <c:pt idx="4">
                  <c:v>72.599999999999994</c:v>
                </c:pt>
              </c:numCache>
            </c:numRef>
          </c:val>
          <c:smooth val="0"/>
          <c:extLst>
            <c:ext xmlns:c16="http://schemas.microsoft.com/office/drawing/2014/chart" uri="{C3380CC4-5D6E-409C-BE32-E72D297353CC}">
              <c16:uniqueId val="{00000001-61F0-41D6-B962-AE095BD6F48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134.41</c:v>
                </c:pt>
                <c:pt idx="3">
                  <c:v>168.73</c:v>
                </c:pt>
                <c:pt idx="4">
                  <c:v>149.87</c:v>
                </c:pt>
              </c:numCache>
            </c:numRef>
          </c:val>
          <c:extLst>
            <c:ext xmlns:c16="http://schemas.microsoft.com/office/drawing/2014/chart" uri="{C3380CC4-5D6E-409C-BE32-E72D297353CC}">
              <c16:uniqueId val="{00000000-7036-494F-9793-183F268AFB5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228.47</c:v>
                </c:pt>
                <c:pt idx="3">
                  <c:v>224.88</c:v>
                </c:pt>
                <c:pt idx="4">
                  <c:v>228.64</c:v>
                </c:pt>
              </c:numCache>
            </c:numRef>
          </c:val>
          <c:smooth val="0"/>
          <c:extLst>
            <c:ext xmlns:c16="http://schemas.microsoft.com/office/drawing/2014/chart" uri="{C3380CC4-5D6E-409C-BE32-E72D297353CC}">
              <c16:uniqueId val="{00000001-7036-494F-9793-183F268AFB5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愛知県　蒲郡市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79261</v>
      </c>
      <c r="AM8" s="45"/>
      <c r="AN8" s="45"/>
      <c r="AO8" s="45"/>
      <c r="AP8" s="45"/>
      <c r="AQ8" s="45"/>
      <c r="AR8" s="45"/>
      <c r="AS8" s="45"/>
      <c r="AT8" s="46">
        <f>データ!T6</f>
        <v>56.96</v>
      </c>
      <c r="AU8" s="46"/>
      <c r="AV8" s="46"/>
      <c r="AW8" s="46"/>
      <c r="AX8" s="46"/>
      <c r="AY8" s="46"/>
      <c r="AZ8" s="46"/>
      <c r="BA8" s="46"/>
      <c r="BB8" s="46">
        <f>データ!U6</f>
        <v>1391.52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89.94</v>
      </c>
      <c r="J10" s="46"/>
      <c r="K10" s="46"/>
      <c r="L10" s="46"/>
      <c r="M10" s="46"/>
      <c r="N10" s="46"/>
      <c r="O10" s="46"/>
      <c r="P10" s="46">
        <f>データ!P6</f>
        <v>0.34</v>
      </c>
      <c r="Q10" s="46"/>
      <c r="R10" s="46"/>
      <c r="S10" s="46"/>
      <c r="T10" s="46"/>
      <c r="U10" s="46"/>
      <c r="V10" s="46"/>
      <c r="W10" s="46">
        <f>データ!Q6</f>
        <v>81.7</v>
      </c>
      <c r="X10" s="46"/>
      <c r="Y10" s="46"/>
      <c r="Z10" s="46"/>
      <c r="AA10" s="46"/>
      <c r="AB10" s="46"/>
      <c r="AC10" s="46"/>
      <c r="AD10" s="45">
        <f>データ!R6</f>
        <v>2299</v>
      </c>
      <c r="AE10" s="45"/>
      <c r="AF10" s="45"/>
      <c r="AG10" s="45"/>
      <c r="AH10" s="45"/>
      <c r="AI10" s="45"/>
      <c r="AJ10" s="45"/>
      <c r="AK10" s="2"/>
      <c r="AL10" s="45">
        <f>データ!V6</f>
        <v>270</v>
      </c>
      <c r="AM10" s="45"/>
      <c r="AN10" s="45"/>
      <c r="AO10" s="45"/>
      <c r="AP10" s="45"/>
      <c r="AQ10" s="45"/>
      <c r="AR10" s="45"/>
      <c r="AS10" s="45"/>
      <c r="AT10" s="46">
        <f>データ!W6</f>
        <v>0.3</v>
      </c>
      <c r="AU10" s="46"/>
      <c r="AV10" s="46"/>
      <c r="AW10" s="46"/>
      <c r="AX10" s="46"/>
      <c r="AY10" s="46"/>
      <c r="AZ10" s="46"/>
      <c r="BA10" s="46"/>
      <c r="BB10" s="46">
        <f>データ!X6</f>
        <v>900</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112</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RM/GIsaFhHb7cqh+KMjOc/Dy/+MwF4XsQ6RGn/+d8/ftibfSGrKnRzHHQwUHR9XSMv8rbRWX1nLux0bgr0epAA==" saltValue="UQ/tAZ++uKcSvJm4PFxcl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232149</v>
      </c>
      <c r="D6" s="19">
        <f t="shared" si="3"/>
        <v>46</v>
      </c>
      <c r="E6" s="19">
        <f t="shared" si="3"/>
        <v>17</v>
      </c>
      <c r="F6" s="19">
        <f t="shared" si="3"/>
        <v>4</v>
      </c>
      <c r="G6" s="19">
        <f t="shared" si="3"/>
        <v>0</v>
      </c>
      <c r="H6" s="19" t="str">
        <f t="shared" si="3"/>
        <v>愛知県　蒲郡市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89.94</v>
      </c>
      <c r="P6" s="20">
        <f t="shared" si="3"/>
        <v>0.34</v>
      </c>
      <c r="Q6" s="20">
        <f t="shared" si="3"/>
        <v>81.7</v>
      </c>
      <c r="R6" s="20">
        <f t="shared" si="3"/>
        <v>2299</v>
      </c>
      <c r="S6" s="20">
        <f t="shared" si="3"/>
        <v>79261</v>
      </c>
      <c r="T6" s="20">
        <f t="shared" si="3"/>
        <v>56.96</v>
      </c>
      <c r="U6" s="20">
        <f t="shared" si="3"/>
        <v>1391.52</v>
      </c>
      <c r="V6" s="20">
        <f t="shared" si="3"/>
        <v>270</v>
      </c>
      <c r="W6" s="20">
        <f t="shared" si="3"/>
        <v>0.3</v>
      </c>
      <c r="X6" s="20">
        <f t="shared" si="3"/>
        <v>900</v>
      </c>
      <c r="Y6" s="21" t="str">
        <f>IF(Y7="",NA(),Y7)</f>
        <v>-</v>
      </c>
      <c r="Z6" s="21" t="str">
        <f t="shared" ref="Z6:AH6" si="4">IF(Z7="",NA(),Z7)</f>
        <v>-</v>
      </c>
      <c r="AA6" s="21">
        <f t="shared" si="4"/>
        <v>123.25</v>
      </c>
      <c r="AB6" s="21">
        <f t="shared" si="4"/>
        <v>103.58</v>
      </c>
      <c r="AC6" s="21">
        <f t="shared" si="4"/>
        <v>156.88</v>
      </c>
      <c r="AD6" s="21" t="str">
        <f t="shared" si="4"/>
        <v>-</v>
      </c>
      <c r="AE6" s="21" t="str">
        <f t="shared" si="4"/>
        <v>-</v>
      </c>
      <c r="AF6" s="21">
        <f t="shared" si="4"/>
        <v>102.73</v>
      </c>
      <c r="AG6" s="21">
        <f t="shared" si="4"/>
        <v>105.78</v>
      </c>
      <c r="AH6" s="21">
        <f t="shared" si="4"/>
        <v>106.09</v>
      </c>
      <c r="AI6" s="20" t="str">
        <f>IF(AI7="","",IF(AI7="-","【-】","【"&amp;SUBSTITUTE(TEXT(AI7,"#,##0.00"),"-","△")&amp;"】"))</f>
        <v>【105.35】</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94.97</v>
      </c>
      <c r="AR6" s="21">
        <f t="shared" si="5"/>
        <v>63.96</v>
      </c>
      <c r="AS6" s="21">
        <f t="shared" si="5"/>
        <v>69.42</v>
      </c>
      <c r="AT6" s="20" t="str">
        <f>IF(AT7="","",IF(AT7="-","【-】","【"&amp;SUBSTITUTE(TEXT(AT7,"#,##0.00"),"-","△")&amp;"】"))</f>
        <v>【63.89】</v>
      </c>
      <c r="AU6" s="21" t="str">
        <f>IF(AU7="",NA(),AU7)</f>
        <v>-</v>
      </c>
      <c r="AV6" s="21" t="str">
        <f t="shared" ref="AV6:BD6" si="6">IF(AV7="",NA(),AV7)</f>
        <v>-</v>
      </c>
      <c r="AW6" s="21">
        <f t="shared" si="6"/>
        <v>111.88</v>
      </c>
      <c r="AX6" s="21">
        <f t="shared" si="6"/>
        <v>92.07</v>
      </c>
      <c r="AY6" s="21">
        <f t="shared" si="6"/>
        <v>123.3</v>
      </c>
      <c r="AZ6" s="21" t="str">
        <f t="shared" si="6"/>
        <v>-</v>
      </c>
      <c r="BA6" s="21" t="str">
        <f t="shared" si="6"/>
        <v>-</v>
      </c>
      <c r="BB6" s="21">
        <f t="shared" si="6"/>
        <v>47.72</v>
      </c>
      <c r="BC6" s="21">
        <f t="shared" si="6"/>
        <v>44.24</v>
      </c>
      <c r="BD6" s="21">
        <f t="shared" si="6"/>
        <v>43.07</v>
      </c>
      <c r="BE6" s="20" t="str">
        <f>IF(BE7="","",IF(BE7="-","【-】","【"&amp;SUBSTITUTE(TEXT(BE7,"#,##0.00"),"-","△")&amp;"】"))</f>
        <v>【44.07】</v>
      </c>
      <c r="BF6" s="21" t="str">
        <f>IF(BF7="",NA(),BF7)</f>
        <v>-</v>
      </c>
      <c r="BG6" s="21" t="str">
        <f t="shared" ref="BG6:BO6" si="7">IF(BG7="",NA(),BG7)</f>
        <v>-</v>
      </c>
      <c r="BH6" s="21">
        <f t="shared" si="7"/>
        <v>113.25</v>
      </c>
      <c r="BI6" s="21">
        <f t="shared" si="7"/>
        <v>133.97</v>
      </c>
      <c r="BJ6" s="21">
        <f t="shared" si="7"/>
        <v>150.08000000000001</v>
      </c>
      <c r="BK6" s="21" t="str">
        <f t="shared" si="7"/>
        <v>-</v>
      </c>
      <c r="BL6" s="21" t="str">
        <f t="shared" si="7"/>
        <v>-</v>
      </c>
      <c r="BM6" s="21">
        <f t="shared" si="7"/>
        <v>1206.79</v>
      </c>
      <c r="BN6" s="21">
        <f t="shared" si="7"/>
        <v>1258.43</v>
      </c>
      <c r="BO6" s="21">
        <f t="shared" si="7"/>
        <v>1163.75</v>
      </c>
      <c r="BP6" s="20" t="str">
        <f>IF(BP7="","",IF(BP7="-","【-】","【"&amp;SUBSTITUTE(TEXT(BP7,"#,##0.00"),"-","△")&amp;"】"))</f>
        <v>【1,201.79】</v>
      </c>
      <c r="BQ6" s="21" t="str">
        <f>IF(BQ7="",NA(),BQ7)</f>
        <v>-</v>
      </c>
      <c r="BR6" s="21" t="str">
        <f t="shared" ref="BR6:BZ6" si="8">IF(BR7="",NA(),BR7)</f>
        <v>-</v>
      </c>
      <c r="BS6" s="21">
        <f t="shared" si="8"/>
        <v>149.30000000000001</v>
      </c>
      <c r="BT6" s="21">
        <f t="shared" si="8"/>
        <v>113.54</v>
      </c>
      <c r="BU6" s="21">
        <f t="shared" si="8"/>
        <v>129.61000000000001</v>
      </c>
      <c r="BV6" s="21" t="str">
        <f t="shared" si="8"/>
        <v>-</v>
      </c>
      <c r="BW6" s="21" t="str">
        <f t="shared" si="8"/>
        <v>-</v>
      </c>
      <c r="BX6" s="21">
        <f t="shared" si="8"/>
        <v>71.84</v>
      </c>
      <c r="BY6" s="21">
        <f t="shared" si="8"/>
        <v>73.36</v>
      </c>
      <c r="BZ6" s="21">
        <f t="shared" si="8"/>
        <v>72.599999999999994</v>
      </c>
      <c r="CA6" s="20" t="str">
        <f>IF(CA7="","",IF(CA7="-","【-】","【"&amp;SUBSTITUTE(TEXT(CA7,"#,##0.00"),"-","△")&amp;"】"))</f>
        <v>【75.31】</v>
      </c>
      <c r="CB6" s="21" t="str">
        <f>IF(CB7="",NA(),CB7)</f>
        <v>-</v>
      </c>
      <c r="CC6" s="21" t="str">
        <f t="shared" ref="CC6:CK6" si="9">IF(CC7="",NA(),CC7)</f>
        <v>-</v>
      </c>
      <c r="CD6" s="21">
        <f t="shared" si="9"/>
        <v>134.41</v>
      </c>
      <c r="CE6" s="21">
        <f t="shared" si="9"/>
        <v>168.73</v>
      </c>
      <c r="CF6" s="21">
        <f t="shared" si="9"/>
        <v>149.87</v>
      </c>
      <c r="CG6" s="21" t="str">
        <f t="shared" si="9"/>
        <v>-</v>
      </c>
      <c r="CH6" s="21" t="str">
        <f t="shared" si="9"/>
        <v>-</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42.47</v>
      </c>
      <c r="CU6" s="21">
        <f t="shared" si="10"/>
        <v>42.4</v>
      </c>
      <c r="CV6" s="21">
        <f t="shared" si="10"/>
        <v>42.28</v>
      </c>
      <c r="CW6" s="20" t="str">
        <f>IF(CW7="","",IF(CW7="-","【-】","【"&amp;SUBSTITUTE(TEXT(CW7,"#,##0.00"),"-","△")&amp;"】"))</f>
        <v>【42.57】</v>
      </c>
      <c r="CX6" s="21" t="str">
        <f>IF(CX7="",NA(),CX7)</f>
        <v>-</v>
      </c>
      <c r="CY6" s="21" t="str">
        <f t="shared" ref="CY6:DG6" si="11">IF(CY7="",NA(),CY7)</f>
        <v>-</v>
      </c>
      <c r="CZ6" s="21">
        <f t="shared" si="11"/>
        <v>74.319999999999993</v>
      </c>
      <c r="DA6" s="21">
        <f t="shared" si="11"/>
        <v>76.900000000000006</v>
      </c>
      <c r="DB6" s="21">
        <f t="shared" si="11"/>
        <v>78.150000000000006</v>
      </c>
      <c r="DC6" s="21" t="str">
        <f t="shared" si="11"/>
        <v>-</v>
      </c>
      <c r="DD6" s="21" t="str">
        <f t="shared" si="11"/>
        <v>-</v>
      </c>
      <c r="DE6" s="21">
        <f t="shared" si="11"/>
        <v>83.75</v>
      </c>
      <c r="DF6" s="21">
        <f t="shared" si="11"/>
        <v>84.19</v>
      </c>
      <c r="DG6" s="21">
        <f t="shared" si="11"/>
        <v>84.34</v>
      </c>
      <c r="DH6" s="20" t="str">
        <f>IF(DH7="","",IF(DH7="-","【-】","【"&amp;SUBSTITUTE(TEXT(DH7,"#,##0.00"),"-","△")&amp;"】"))</f>
        <v>【85.24】</v>
      </c>
      <c r="DI6" s="21" t="str">
        <f>IF(DI7="",NA(),DI7)</f>
        <v>-</v>
      </c>
      <c r="DJ6" s="21" t="str">
        <f t="shared" ref="DJ6:DR6" si="12">IF(DJ7="",NA(),DJ7)</f>
        <v>-</v>
      </c>
      <c r="DK6" s="21">
        <f t="shared" si="12"/>
        <v>3.56</v>
      </c>
      <c r="DL6" s="21">
        <f t="shared" si="12"/>
        <v>7.12</v>
      </c>
      <c r="DM6" s="21">
        <f t="shared" si="12"/>
        <v>10.66</v>
      </c>
      <c r="DN6" s="21" t="str">
        <f t="shared" si="12"/>
        <v>-</v>
      </c>
      <c r="DO6" s="21" t="str">
        <f t="shared" si="12"/>
        <v>-</v>
      </c>
      <c r="DP6" s="21">
        <f t="shared" si="12"/>
        <v>24.68</v>
      </c>
      <c r="DQ6" s="21">
        <f t="shared" si="12"/>
        <v>21.36</v>
      </c>
      <c r="DR6" s="21">
        <f t="shared" si="12"/>
        <v>22.79</v>
      </c>
      <c r="DS6" s="20" t="str">
        <f>IF(DS7="","",IF(DS7="-","【-】","【"&amp;SUBSTITUTE(TEXT(DS7,"#,##0.00"),"-","△")&amp;"】"))</f>
        <v>【25.87】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8.6199999999999992</v>
      </c>
      <c r="EB6" s="21">
        <f t="shared" si="13"/>
        <v>0.01</v>
      </c>
      <c r="EC6" s="21">
        <f t="shared" si="13"/>
        <v>0.01</v>
      </c>
      <c r="ED6" s="20" t="str">
        <f>IF(ED7="","",IF(ED7="-","【-】","【"&amp;SUBSTITUTE(TEXT(ED7,"#,##0.00"),"-","△")&amp;"】"))</f>
        <v>【0.01】</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0.36</v>
      </c>
      <c r="EM6" s="21">
        <f t="shared" si="14"/>
        <v>0.39</v>
      </c>
      <c r="EN6" s="21">
        <f t="shared" si="14"/>
        <v>0.1</v>
      </c>
      <c r="EO6" s="20" t="str">
        <f>IF(EO7="","",IF(EO7="-","【-】","【"&amp;SUBSTITUTE(TEXT(EO7,"#,##0.00"),"-","△")&amp;"】"))</f>
        <v>【0.15】</v>
      </c>
    </row>
    <row r="7" spans="1:148" s="22" customFormat="1" x14ac:dyDescent="0.15">
      <c r="A7" s="14"/>
      <c r="B7" s="23">
        <v>2021</v>
      </c>
      <c r="C7" s="23">
        <v>232149</v>
      </c>
      <c r="D7" s="23">
        <v>46</v>
      </c>
      <c r="E7" s="23">
        <v>17</v>
      </c>
      <c r="F7" s="23">
        <v>4</v>
      </c>
      <c r="G7" s="23">
        <v>0</v>
      </c>
      <c r="H7" s="23" t="s">
        <v>95</v>
      </c>
      <c r="I7" s="23" t="s">
        <v>96</v>
      </c>
      <c r="J7" s="23" t="s">
        <v>97</v>
      </c>
      <c r="K7" s="23" t="s">
        <v>98</v>
      </c>
      <c r="L7" s="23" t="s">
        <v>99</v>
      </c>
      <c r="M7" s="23" t="s">
        <v>100</v>
      </c>
      <c r="N7" s="24" t="s">
        <v>101</v>
      </c>
      <c r="O7" s="24">
        <v>89.94</v>
      </c>
      <c r="P7" s="24">
        <v>0.34</v>
      </c>
      <c r="Q7" s="24">
        <v>81.7</v>
      </c>
      <c r="R7" s="24">
        <v>2299</v>
      </c>
      <c r="S7" s="24">
        <v>79261</v>
      </c>
      <c r="T7" s="24">
        <v>56.96</v>
      </c>
      <c r="U7" s="24">
        <v>1391.52</v>
      </c>
      <c r="V7" s="24">
        <v>270</v>
      </c>
      <c r="W7" s="24">
        <v>0.3</v>
      </c>
      <c r="X7" s="24">
        <v>900</v>
      </c>
      <c r="Y7" s="24" t="s">
        <v>101</v>
      </c>
      <c r="Z7" s="24" t="s">
        <v>101</v>
      </c>
      <c r="AA7" s="24">
        <v>123.25</v>
      </c>
      <c r="AB7" s="24">
        <v>103.58</v>
      </c>
      <c r="AC7" s="24">
        <v>156.88</v>
      </c>
      <c r="AD7" s="24" t="s">
        <v>101</v>
      </c>
      <c r="AE7" s="24" t="s">
        <v>101</v>
      </c>
      <c r="AF7" s="24">
        <v>102.73</v>
      </c>
      <c r="AG7" s="24">
        <v>105.78</v>
      </c>
      <c r="AH7" s="24">
        <v>106.09</v>
      </c>
      <c r="AI7" s="24">
        <v>105.35</v>
      </c>
      <c r="AJ7" s="24" t="s">
        <v>101</v>
      </c>
      <c r="AK7" s="24" t="s">
        <v>101</v>
      </c>
      <c r="AL7" s="24">
        <v>0</v>
      </c>
      <c r="AM7" s="24">
        <v>0</v>
      </c>
      <c r="AN7" s="24">
        <v>0</v>
      </c>
      <c r="AO7" s="24" t="s">
        <v>101</v>
      </c>
      <c r="AP7" s="24" t="s">
        <v>101</v>
      </c>
      <c r="AQ7" s="24">
        <v>94.97</v>
      </c>
      <c r="AR7" s="24">
        <v>63.96</v>
      </c>
      <c r="AS7" s="24">
        <v>69.42</v>
      </c>
      <c r="AT7" s="24">
        <v>63.89</v>
      </c>
      <c r="AU7" s="24" t="s">
        <v>101</v>
      </c>
      <c r="AV7" s="24" t="s">
        <v>101</v>
      </c>
      <c r="AW7" s="24">
        <v>111.88</v>
      </c>
      <c r="AX7" s="24">
        <v>92.07</v>
      </c>
      <c r="AY7" s="24">
        <v>123.3</v>
      </c>
      <c r="AZ7" s="24" t="s">
        <v>101</v>
      </c>
      <c r="BA7" s="24" t="s">
        <v>101</v>
      </c>
      <c r="BB7" s="24">
        <v>47.72</v>
      </c>
      <c r="BC7" s="24">
        <v>44.24</v>
      </c>
      <c r="BD7" s="24">
        <v>43.07</v>
      </c>
      <c r="BE7" s="24">
        <v>44.07</v>
      </c>
      <c r="BF7" s="24" t="s">
        <v>101</v>
      </c>
      <c r="BG7" s="24" t="s">
        <v>101</v>
      </c>
      <c r="BH7" s="24">
        <v>113.25</v>
      </c>
      <c r="BI7" s="24">
        <v>133.97</v>
      </c>
      <c r="BJ7" s="24">
        <v>150.08000000000001</v>
      </c>
      <c r="BK7" s="24" t="s">
        <v>101</v>
      </c>
      <c r="BL7" s="24" t="s">
        <v>101</v>
      </c>
      <c r="BM7" s="24">
        <v>1206.79</v>
      </c>
      <c r="BN7" s="24">
        <v>1258.43</v>
      </c>
      <c r="BO7" s="24">
        <v>1163.75</v>
      </c>
      <c r="BP7" s="24">
        <v>1201.79</v>
      </c>
      <c r="BQ7" s="24" t="s">
        <v>101</v>
      </c>
      <c r="BR7" s="24" t="s">
        <v>101</v>
      </c>
      <c r="BS7" s="24">
        <v>149.30000000000001</v>
      </c>
      <c r="BT7" s="24">
        <v>113.54</v>
      </c>
      <c r="BU7" s="24">
        <v>129.61000000000001</v>
      </c>
      <c r="BV7" s="24" t="s">
        <v>101</v>
      </c>
      <c r="BW7" s="24" t="s">
        <v>101</v>
      </c>
      <c r="BX7" s="24">
        <v>71.84</v>
      </c>
      <c r="BY7" s="24">
        <v>73.36</v>
      </c>
      <c r="BZ7" s="24">
        <v>72.599999999999994</v>
      </c>
      <c r="CA7" s="24">
        <v>75.31</v>
      </c>
      <c r="CB7" s="24" t="s">
        <v>101</v>
      </c>
      <c r="CC7" s="24" t="s">
        <v>101</v>
      </c>
      <c r="CD7" s="24">
        <v>134.41</v>
      </c>
      <c r="CE7" s="24">
        <v>168.73</v>
      </c>
      <c r="CF7" s="24">
        <v>149.87</v>
      </c>
      <c r="CG7" s="24" t="s">
        <v>101</v>
      </c>
      <c r="CH7" s="24" t="s">
        <v>101</v>
      </c>
      <c r="CI7" s="24">
        <v>228.47</v>
      </c>
      <c r="CJ7" s="24">
        <v>224.88</v>
      </c>
      <c r="CK7" s="24">
        <v>228.64</v>
      </c>
      <c r="CL7" s="24">
        <v>216.39</v>
      </c>
      <c r="CM7" s="24" t="s">
        <v>101</v>
      </c>
      <c r="CN7" s="24" t="s">
        <v>101</v>
      </c>
      <c r="CO7" s="24" t="s">
        <v>101</v>
      </c>
      <c r="CP7" s="24" t="s">
        <v>101</v>
      </c>
      <c r="CQ7" s="24" t="s">
        <v>101</v>
      </c>
      <c r="CR7" s="24" t="s">
        <v>101</v>
      </c>
      <c r="CS7" s="24" t="s">
        <v>101</v>
      </c>
      <c r="CT7" s="24">
        <v>42.47</v>
      </c>
      <c r="CU7" s="24">
        <v>42.4</v>
      </c>
      <c r="CV7" s="24">
        <v>42.28</v>
      </c>
      <c r="CW7" s="24">
        <v>42.57</v>
      </c>
      <c r="CX7" s="24" t="s">
        <v>101</v>
      </c>
      <c r="CY7" s="24" t="s">
        <v>101</v>
      </c>
      <c r="CZ7" s="24">
        <v>74.319999999999993</v>
      </c>
      <c r="DA7" s="24">
        <v>76.900000000000006</v>
      </c>
      <c r="DB7" s="24">
        <v>78.150000000000006</v>
      </c>
      <c r="DC7" s="24" t="s">
        <v>101</v>
      </c>
      <c r="DD7" s="24" t="s">
        <v>101</v>
      </c>
      <c r="DE7" s="24">
        <v>83.75</v>
      </c>
      <c r="DF7" s="24">
        <v>84.19</v>
      </c>
      <c r="DG7" s="24">
        <v>84.34</v>
      </c>
      <c r="DH7" s="24">
        <v>85.24</v>
      </c>
      <c r="DI7" s="24" t="s">
        <v>101</v>
      </c>
      <c r="DJ7" s="24" t="s">
        <v>101</v>
      </c>
      <c r="DK7" s="24">
        <v>3.56</v>
      </c>
      <c r="DL7" s="24">
        <v>7.12</v>
      </c>
      <c r="DM7" s="24">
        <v>10.66</v>
      </c>
      <c r="DN7" s="24" t="s">
        <v>101</v>
      </c>
      <c r="DO7" s="24" t="s">
        <v>101</v>
      </c>
      <c r="DP7" s="24">
        <v>24.68</v>
      </c>
      <c r="DQ7" s="24">
        <v>21.36</v>
      </c>
      <c r="DR7" s="24">
        <v>22.79</v>
      </c>
      <c r="DS7" s="24">
        <v>25.87</v>
      </c>
      <c r="DT7" s="24" t="s">
        <v>101</v>
      </c>
      <c r="DU7" s="24" t="s">
        <v>101</v>
      </c>
      <c r="DV7" s="24">
        <v>0</v>
      </c>
      <c r="DW7" s="24">
        <v>0</v>
      </c>
      <c r="DX7" s="24">
        <v>0</v>
      </c>
      <c r="DY7" s="24" t="s">
        <v>101</v>
      </c>
      <c r="DZ7" s="24" t="s">
        <v>101</v>
      </c>
      <c r="EA7" s="24">
        <v>8.6199999999999992</v>
      </c>
      <c r="EB7" s="24">
        <v>0.01</v>
      </c>
      <c r="EC7" s="24">
        <v>0.01</v>
      </c>
      <c r="ED7" s="24">
        <v>0.01</v>
      </c>
      <c r="EE7" s="24" t="s">
        <v>101</v>
      </c>
      <c r="EF7" s="24" t="s">
        <v>101</v>
      </c>
      <c r="EG7" s="24">
        <v>0</v>
      </c>
      <c r="EH7" s="24">
        <v>0</v>
      </c>
      <c r="EI7" s="24">
        <v>0</v>
      </c>
      <c r="EJ7" s="24" t="s">
        <v>101</v>
      </c>
      <c r="EK7" s="24" t="s">
        <v>101</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2023-01-28T06:59:23Z</cp:lastPrinted>
  <dcterms:created xsi:type="dcterms:W3CDTF">2023-01-12T23:39:41Z</dcterms:created>
  <dcterms:modified xsi:type="dcterms:W3CDTF">2023-01-28T07:14:46Z</dcterms:modified>
  <cp:category/>
</cp:coreProperties>
</file>